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Chicago Department of Transportation\WPA Streets\Medill Ave\IFB\"/>
    </mc:Choice>
  </mc:AlternateContent>
  <xr:revisionPtr revIDLastSave="0" documentId="8_{E7D09697-BF12-4C5D-A918-FB3180F1559C}" xr6:coauthVersionLast="45" xr6:coauthVersionMax="45" xr10:uidLastSave="{00000000-0000-0000-0000-000000000000}"/>
  <bookViews>
    <workbookView xWindow="1785" yWindow="1935" windowWidth="25185" windowHeight="13740" xr2:uid="{00000000-000D-0000-FFFF-FFFF00000000}"/>
  </bookViews>
  <sheets>
    <sheet name="Schedule of Prices" sheetId="4" r:id="rId1"/>
    <sheet name="BidFormWPAStreets(MedillAve)" sheetId="1" r:id="rId2"/>
    <sheet name="Award Criteria Figure" sheetId="3" r:id="rId3"/>
  </sheets>
  <definedNames>
    <definedName name="_Hlk110319912" localSheetId="0">'Schedule of Prices'!#REF!</definedName>
    <definedName name="_xlnm.Print_Area" localSheetId="2">'Award Criteria Figure'!$A$1:$C$49</definedName>
    <definedName name="_xlnm.Print_Area" localSheetId="1">'BidFormWPAStreets(MedillAve)'!$A$1:$D$27</definedName>
    <definedName name="_xlnm.Print_Titles" localSheetId="0">'Schedule of Prices'!$1:$5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6" i="4"/>
  <c r="G92" i="4" l="1"/>
  <c r="D7" i="1" s="1"/>
  <c r="D10" i="1" s="1"/>
  <c r="C6" i="3" s="1"/>
  <c r="C10" i="3" l="1"/>
  <c r="C12" i="3" s="1"/>
  <c r="C30" i="3" l="1"/>
  <c r="C32" i="3" s="1"/>
  <c r="C22" i="3"/>
  <c r="C24" i="3" s="1"/>
  <c r="C26" i="3"/>
  <c r="C28" i="3" s="1"/>
  <c r="C18" i="3"/>
  <c r="C20" i="3" s="1"/>
  <c r="C34" i="3"/>
  <c r="C14" i="3"/>
  <c r="C16" i="3" s="1"/>
  <c r="C35" i="3" l="1"/>
  <c r="C36" i="3" s="1"/>
  <c r="C38" i="3" s="1"/>
  <c r="D11" i="1" s="1"/>
</calcChain>
</file>

<file path=xl/sharedStrings.xml><?xml version="1.0" encoding="utf-8"?>
<sst xmlns="http://schemas.openxmlformats.org/spreadsheetml/2006/main" count="301" uniqueCount="196">
  <si>
    <t>Site Work Allowance</t>
  </si>
  <si>
    <t>TOTAL BASE WORK ONLY</t>
  </si>
  <si>
    <t>LINE</t>
  </si>
  <si>
    <t>DESCRIPTION</t>
  </si>
  <si>
    <t>Commission's Contract Contingency</t>
  </si>
  <si>
    <t>Accepted by the Commission</t>
  </si>
  <si>
    <t>Name:</t>
  </si>
  <si>
    <t>Address:</t>
  </si>
  <si>
    <t>Firm Name:</t>
  </si>
  <si>
    <t>BIDDER'S INFORMATION</t>
  </si>
  <si>
    <t>Line 14.  Total of Lines 3, 5, 7, 9, 11, and 13</t>
  </si>
  <si>
    <t>Line 1. (Based on Total Base Bid)</t>
  </si>
  <si>
    <t>FORMULA</t>
  </si>
  <si>
    <t>PROJECT NAME:</t>
  </si>
  <si>
    <t>Light Purple</t>
  </si>
  <si>
    <t>Light Blue</t>
  </si>
  <si>
    <t xml:space="preserve">Base Work Only </t>
  </si>
  <si>
    <t xml:space="preserve">Total Award Criteria Figure </t>
  </si>
  <si>
    <t>NOTES/INSTRUCTIONS</t>
  </si>
  <si>
    <t>Orange</t>
  </si>
  <si>
    <t>Green</t>
  </si>
  <si>
    <t>Total Base Bid</t>
  </si>
  <si>
    <t>TOTAL AWARD CRITERIA (Line 15)</t>
  </si>
  <si>
    <t xml:space="preserve">Line 15. Total Award Criteria </t>
  </si>
  <si>
    <t>Light Yellow</t>
  </si>
  <si>
    <t>CONTRACT NO:</t>
  </si>
  <si>
    <t>PROJECT NO:</t>
  </si>
  <si>
    <t>Line 2.  Minority Journeyman (Maximum figure 0.70)</t>
  </si>
  <si>
    <t>Line 3.  Multiply Line 2 by Line 1 by 0.04</t>
  </si>
  <si>
    <t>Line 4.  Minority Apprentice (Maximum figure 0.70)</t>
  </si>
  <si>
    <t>Line 6.  Minority Laborer (Maximum figure 0.70)</t>
  </si>
  <si>
    <t>Line 8.  Female Journeyman (Maximum figure 0.15)</t>
  </si>
  <si>
    <t>Line 9. Multiply Line 8 by Line 1 by 0.04</t>
  </si>
  <si>
    <t>Line 7. Multiply Line 6 by Line 1 by 0.01</t>
  </si>
  <si>
    <t>Line 5.  Multiply Line 4 by Line 1 by 0.03</t>
  </si>
  <si>
    <t>Line 10.  Female Apprentice (Maximum figure 0.15)</t>
  </si>
  <si>
    <t>Line 11.  Multiply Line 10 by Line 1 by 0.03</t>
  </si>
  <si>
    <t>Line 12.  Female Laborer (Maximum figure 0.15)</t>
  </si>
  <si>
    <t>Line 13. Multiply Line 12 by Line 1 by 0.01</t>
  </si>
  <si>
    <r>
      <t xml:space="preserve">AWARD CRITERA FIGURE FORMULA                                                                                                                                                                                                                                                                                                                                                                                                                                          </t>
    </r>
    <r>
      <rPr>
        <b/>
        <sz val="14"/>
        <rFont val="Arial Narrow"/>
        <family val="2"/>
      </rPr>
      <t>(For Electronic Submission Copy)</t>
    </r>
  </si>
  <si>
    <t xml:space="preserve">Contingency(ies) </t>
  </si>
  <si>
    <t>Allowance(s)</t>
  </si>
  <si>
    <t>Date:</t>
  </si>
  <si>
    <t xml:space="preserve">Accepted by the Commission </t>
  </si>
  <si>
    <t>AMOUNT</t>
  </si>
  <si>
    <t>2. Line 1. (Based on Total Base Bid) automatically populates from Bid Form.</t>
  </si>
  <si>
    <t>3. Bidder is to populate Lines 2, 4, 6, 8, 10, and 12 (fields shaded Light Green).</t>
  </si>
  <si>
    <t>4. Lines 2, 4, 6, 8, 10, and 12 are to be entered in decimals.  (ie 5% participation = 0.05, 15% participation = 0.15, 50% participation = .50)</t>
  </si>
  <si>
    <r>
      <t xml:space="preserve">5.  </t>
    </r>
    <r>
      <rPr>
        <b/>
        <sz val="11"/>
        <color theme="0"/>
        <rFont val="Arial Narrow"/>
        <family val="2"/>
      </rPr>
      <t>TOTAL AWARD CRITERIA</t>
    </r>
    <r>
      <rPr>
        <sz val="11"/>
        <color theme="0"/>
        <rFont val="Arial Narrow"/>
        <family val="2"/>
      </rPr>
      <t xml:space="preserve"> automatically populates.</t>
    </r>
  </si>
  <si>
    <r>
      <t xml:space="preserve">SURETY INFORMATION                                                                                                                                                                                               </t>
    </r>
    <r>
      <rPr>
        <b/>
        <sz val="8"/>
        <color theme="1"/>
        <rFont val="Arial Narrow"/>
        <family val="2"/>
      </rPr>
      <t>(Provide Legal Name and address of Surety)</t>
    </r>
  </si>
  <si>
    <r>
      <rPr>
        <sz val="11"/>
        <color theme="1"/>
        <rFont val="Arial Narrow"/>
        <family val="2"/>
      </rPr>
      <t xml:space="preserve">1.  Prior to submitting your bid electronically, please do the following:
     a.	</t>
    </r>
    <r>
      <rPr>
        <b/>
        <sz val="11"/>
        <color theme="1"/>
        <rFont val="Arial Narrow"/>
        <family val="2"/>
      </rPr>
      <t>Ensure</t>
    </r>
    <r>
      <rPr>
        <sz val="11"/>
        <color theme="1"/>
        <rFont val="Arial Narrow"/>
        <family val="2"/>
      </rPr>
      <t xml:space="preserve"> Lines 2, 4, 6, 8, 10, and 12 in the Formula column and the Bidder's Information section have been populated. 
     b.	</t>
    </r>
    <r>
      <rPr>
        <b/>
        <sz val="11"/>
        <color theme="1"/>
        <rFont val="Arial Narrow"/>
        <family val="2"/>
      </rPr>
      <t>Save</t>
    </r>
    <r>
      <rPr>
        <sz val="11"/>
        <color theme="1"/>
        <rFont val="Arial Narrow"/>
        <family val="2"/>
      </rPr>
      <t xml:space="preserve"> the file.
     c.	</t>
    </r>
    <r>
      <rPr>
        <b/>
        <sz val="11"/>
        <color theme="1"/>
        <rFont val="Arial Narrow"/>
        <family val="2"/>
      </rPr>
      <t>Convert</t>
    </r>
    <r>
      <rPr>
        <sz val="11"/>
        <color theme="1"/>
        <rFont val="Arial Narrow"/>
        <family val="2"/>
      </rPr>
      <t xml:space="preserve"> the file to PDF.
    d.	</t>
    </r>
    <r>
      <rPr>
        <b/>
        <sz val="11"/>
        <color theme="1"/>
        <rFont val="Arial Narrow"/>
        <family val="2"/>
      </rPr>
      <t>Include</t>
    </r>
    <r>
      <rPr>
        <sz val="11"/>
        <color theme="1"/>
        <rFont val="Arial Narrow"/>
        <family val="2"/>
      </rPr>
      <t xml:space="preserve"> copy of the Award Criteria Figure worksheet </t>
    </r>
    <r>
      <rPr>
        <b/>
        <sz val="11"/>
        <color theme="1"/>
        <rFont val="Arial Narrow"/>
        <family val="2"/>
      </rPr>
      <t>within</t>
    </r>
    <r>
      <rPr>
        <sz val="11"/>
        <color theme="1"/>
        <rFont val="Arial Narrow"/>
        <family val="2"/>
      </rPr>
      <t xml:space="preserve"> the scanned copy of the bid. 
    e.	</t>
    </r>
    <r>
      <rPr>
        <b/>
        <sz val="11"/>
        <color theme="1"/>
        <rFont val="Arial Narrow"/>
        <family val="2"/>
      </rPr>
      <t>Attach</t>
    </r>
    <r>
      <rPr>
        <sz val="11"/>
        <color theme="1"/>
        <rFont val="Arial Narrow"/>
        <family val="2"/>
      </rPr>
      <t xml:space="preserve"> the PDF version, </t>
    </r>
    <r>
      <rPr>
        <b/>
        <sz val="11"/>
        <color theme="1"/>
        <rFont val="Arial Narrow"/>
        <family val="2"/>
      </rPr>
      <t>along with</t>
    </r>
    <r>
      <rPr>
        <sz val="11"/>
        <color theme="1"/>
        <rFont val="Arial Narrow"/>
        <family val="2"/>
      </rPr>
      <t xml:space="preserve"> the scanned copy of the bid.
    f.	</t>
    </r>
    <r>
      <rPr>
        <b/>
        <sz val="11"/>
        <color theme="1"/>
        <rFont val="Arial Narrow"/>
        <family val="2"/>
      </rPr>
      <t>Send email</t>
    </r>
    <r>
      <rPr>
        <sz val="11"/>
        <color theme="1"/>
        <rFont val="Arial Narrow"/>
        <family val="2"/>
      </rPr>
      <t xml:space="preserve"> to: bids@pbchicago.com and patricia.montenegro@cityofchicago.org.  </t>
    </r>
  </si>
  <si>
    <t>WPA STREET RECONSTRUCTION (MEDILL AVENUE)</t>
  </si>
  <si>
    <t>C1603</t>
  </si>
  <si>
    <t>WPA Street Reconstruction (Medill Avenue)</t>
  </si>
  <si>
    <t>Amount is fixed and will automatically calculate to determine Totatl Base Bid (Total of 1+2+3)</t>
  </si>
  <si>
    <t>Equals Line 1 through 3.  Total Base Bid automatically populates.</t>
  </si>
  <si>
    <t>Base Work Only (Total from Schedule of Prices)</t>
  </si>
  <si>
    <t>WPA STREET RECONSTRUCTION W. Medill Ave from N. Oak Park Ave. to N. Normandy Ave.</t>
  </si>
  <si>
    <t>CDOT PROJECT NO.: B-2-759 – PBC CONTRACT C1603</t>
  </si>
  <si>
    <t>Bidder's pricing for each line item should carry its share of the costs of work, plus its share of overhead and profit. Bidders should avoid nominal pricing for some lines and enhanced pricing for other lines.</t>
  </si>
  <si>
    <t>Bids that the PBC considers to be materially unbalanced will be rejected.</t>
  </si>
  <si>
    <t>ITEM NO.</t>
  </si>
  <si>
    <t>CODE NUMBER</t>
  </si>
  <si>
    <t>ITEM</t>
  </si>
  <si>
    <t>UNIT OF MEASURE</t>
  </si>
  <si>
    <t>ESTIMATED QUANTITY</t>
  </si>
  <si>
    <t>UNIT PRICE</t>
  </si>
  <si>
    <t>TOTAL COST</t>
  </si>
  <si>
    <t>*****</t>
  </si>
  <si>
    <t>SPECIAL EXCAVATION</t>
  </si>
  <si>
    <t>CU YD</t>
  </si>
  <si>
    <t>TREE REMOVAL (6 TO 15 IN DIAMETER)</t>
  </si>
  <si>
    <t>UNIT</t>
  </si>
  <si>
    <t>TREE REMOVAL (OVER 15 IN DIAMETER)</t>
  </si>
  <si>
    <t>CDOT2010010</t>
  </si>
  <si>
    <t>ROOT PRUNING</t>
  </si>
  <si>
    <t>FOOT</t>
  </si>
  <si>
    <t>CDOT2070020</t>
  </si>
  <si>
    <t xml:space="preserve">POROUS GRANULAR EMBANKMENT, SUBGRADE </t>
  </si>
  <si>
    <t>TRENCH BACKFILL</t>
  </si>
  <si>
    <t>TOPSOIL FURNISH AND PLACE, 4-INCH</t>
  </si>
  <si>
    <t>SODDING, SALT TOLERANT</t>
  </si>
  <si>
    <t>SQ YD</t>
  </si>
  <si>
    <t>TREE INSTALLATION: PARKWAYS, PITS, AND SIDEWALK OPENINGS</t>
  </si>
  <si>
    <t>EACH</t>
  </si>
  <si>
    <t>CDOT2510010</t>
  </si>
  <si>
    <t>SHREDDED HARDWOOD BARK MULCH</t>
  </si>
  <si>
    <t>CDOT3110010</t>
  </si>
  <si>
    <t>SAND CUSHION, VARIABLE DEPTH</t>
  </si>
  <si>
    <t>SUB-BASE GRANULAR MATERIAL, TYPE B, 6-INCH</t>
  </si>
  <si>
    <t>PORTLAND CEMENT CONCRETE BASE COURSE, 7-INCH</t>
  </si>
  <si>
    <t>BITUMINOUS MATERIALS (TACK COAT)</t>
  </si>
  <si>
    <t>POUND</t>
  </si>
  <si>
    <t>HOT-MIX ASPHALT SURFACE COURSE, MIX "D", N50, 2-INCH</t>
  </si>
  <si>
    <t>TON</t>
  </si>
  <si>
    <t>LEVELING BINDER (MACHINE METHOD), N50 1-1/2 INCH</t>
  </si>
  <si>
    <t xml:space="preserve">LEVELING BINDER (HAND METHOD), N50 </t>
  </si>
  <si>
    <t>BITUMINOUS COST ADJUSTMENT</t>
  </si>
  <si>
    <t>L SUM</t>
  </si>
  <si>
    <t>PORTLAND CEMENT CONCRETE SIDEWALK, 8-INCH</t>
  </si>
  <si>
    <t>SQ FT</t>
  </si>
  <si>
    <t>CDOT4240010</t>
  </si>
  <si>
    <t>PORTLAND CEMENT CONCRETE SIDEWALK, 5-INCH</t>
  </si>
  <si>
    <t>CDOT4240030</t>
  </si>
  <si>
    <t>PORTLAND CEMENT CONCRETE ADA CURB RAMP, 5-INCH</t>
  </si>
  <si>
    <t>CDOT4240040</t>
  </si>
  <si>
    <t>PORTLAND CEMENT CONCRETE ADA CURB RAMP, 8-INCH</t>
  </si>
  <si>
    <t>CDOT4240055</t>
  </si>
  <si>
    <t>LINEAR DETECTABLE WARNING TILES (CAST IRON)</t>
  </si>
  <si>
    <t>PORTLAND CEMENT CONCRETE DRIVEWAY AND ALLEY PAVEMENTS, 8-INCH</t>
  </si>
  <si>
    <t>CONCRETE CURB, TYPE B</t>
  </si>
  <si>
    <t>CDOT6060020</t>
  </si>
  <si>
    <t>COMBINATION CONCRETE CURB AND GUTTER, TYPE B-V.12</t>
  </si>
  <si>
    <t>CRUSHED STONE (TEMPORARY USE)</t>
  </si>
  <si>
    <t>DRILL AND GROUT TIE BARS, No.5, EPOXY COATED</t>
  </si>
  <si>
    <t>DRILL AND GROUT DOWEL BARS, No.8, EPOXY COATED</t>
  </si>
  <si>
    <t>CDOT5870010</t>
  </si>
  <si>
    <t>PROTECTIVE CONCRETE SEALER</t>
  </si>
  <si>
    <t>SAW CUTTING PAVEMENT</t>
  </si>
  <si>
    <t>DRIVEWAY AND ALLEY RETURN PAVEMENT REMOVAL (SPECIAL)</t>
  </si>
  <si>
    <t>SIDEWALK REMOVAL (SPECIAL)</t>
  </si>
  <si>
    <t>CDOT4400010</t>
  </si>
  <si>
    <t>HOT-MIX ASPHALT SURFACE REMOVAL, VARIABLE DEPTH</t>
  </si>
  <si>
    <t xml:space="preserve">PAVEMENT MARKING REMOVAL </t>
  </si>
  <si>
    <t>CDOT6020020</t>
  </si>
  <si>
    <t>INLET, TYPE A, TYPE 1 FRAME, OPEN LID (CITY OF CHICAGO)</t>
  </si>
  <si>
    <t>CDOT6020010</t>
  </si>
  <si>
    <t>CATCH BASINS, TYPE A, 4-FOOT DIAMETER, TYPE 1 FRAME, OPEN LID (CITY OF CHICAGO)</t>
  </si>
  <si>
    <t>DRAINAGE AND UTILITY STRUCTURES TO BE ADJUSTED</t>
  </si>
  <si>
    <t>STORM SEWERS, EXTRA STRENGTH VITRIFIED CLAY PIPE, 8-INCH</t>
  </si>
  <si>
    <t>CDOT6050020</t>
  </si>
  <si>
    <t>REMOVING CATCH BASINS</t>
  </si>
  <si>
    <t>SEWER CLEANING AND TELEVISING</t>
  </si>
  <si>
    <t>VORTEX RESTRICTOR</t>
  </si>
  <si>
    <t>FRAMES</t>
  </si>
  <si>
    <t>LIDS</t>
  </si>
  <si>
    <t xml:space="preserve">ADDITIONAL MASONRY </t>
  </si>
  <si>
    <t>VERT FT</t>
  </si>
  <si>
    <t>THERMOPLASTIC PAVEMENT MARKING, LINE 6-INCH</t>
  </si>
  <si>
    <t>THERMOPLASTIC PAVEMENT MARKING, LINE 24-INCH</t>
  </si>
  <si>
    <t>X2600010</t>
  </si>
  <si>
    <t>SIGN PANEL, TYPE 1, RETROREFLECTIVE, TYPE A - SINGLE-SIDED</t>
  </si>
  <si>
    <t>X2600009</t>
  </si>
  <si>
    <t>SIGN PANEL, TYPE 1, RETROREFLECTIVE, TYPE A - DOUBLE-SIDED</t>
  </si>
  <si>
    <t>SIGN SUPPORT POST, DIG METHOD</t>
  </si>
  <si>
    <t>SIGN SUPPORT POST, DRILL METHOD</t>
  </si>
  <si>
    <t>X2600007</t>
  </si>
  <si>
    <t>REMOVE AND SALVAGE SIGN PANEL</t>
  </si>
  <si>
    <t>REMOVE AND SALVAGE SIGN PANEL AND POLE ASSEMBLY</t>
  </si>
  <si>
    <t>CURB AND MEDIAN PAINTING</t>
  </si>
  <si>
    <t xml:space="preserve">ELECTRICAL HANDHOLE, 30-INCH IN DIAMETER WITH A 24-INCH FRAME AND LID  </t>
  </si>
  <si>
    <t>CONDUIT IN TRENCH, 2-INCH POLYVINYL CHLORIDE CONDUIT, SCHEDULE No.80</t>
  </si>
  <si>
    <t>HELIX FOUNDATION, 5 FOOT, 10-INCH BOLT CIRCLE, 4 ANCHOR BOLTS</t>
  </si>
  <si>
    <t>193A</t>
  </si>
  <si>
    <t>CONDUIT, POLYETHYLENE No.80, DIRECTIONAL BORING, 1.25-INCH</t>
  </si>
  <si>
    <t>195A</t>
  </si>
  <si>
    <t>CONDUIT, POLYETHYLENE No.80, DIRECTIONAL BORING, 2-INCH</t>
  </si>
  <si>
    <t>CONDUIT, POLYETHYLENE No.80, DIRECTIONAL BORING, 3-INCH</t>
  </si>
  <si>
    <t>POLE, ANCHOR BASE, RELOCATE COMPLETE</t>
  </si>
  <si>
    <t>POLE, ARM, LUMINAIRE, EXISTING RESIDENTIAL, PAINT COMPLETE</t>
  </si>
  <si>
    <t>234A</t>
  </si>
  <si>
    <t>SERVICE ENTRANCE ON POLE TOP, 2-INCH</t>
  </si>
  <si>
    <t>CONDUIT RISER UP POLE, 2-INCH</t>
  </si>
  <si>
    <t xml:space="preserve">WIRE, TEMPORARY AERIAL, 2-1/C No.8 ALUMINUM </t>
  </si>
  <si>
    <t>TRIPLEX CABLE IN CONDUIT, 2 1/C No.6 &amp; 1 1/C No.8</t>
  </si>
  <si>
    <t>CONTROLLER, RESIDENTIAL STREET LIGHT 240 VOLT</t>
  </si>
  <si>
    <t>REMOVE POLE, STEEL, AB, 7 GA., 27'6"</t>
  </si>
  <si>
    <t>REMOVE LUMINAIRE, 400W/310W,150W</t>
  </si>
  <si>
    <t>REMOVE MAST ARM, STEEL, 8-FOOT</t>
  </si>
  <si>
    <t>REMOVE POLE MOUNTED STREET LIGHT CONTROLLER</t>
  </si>
  <si>
    <t>REMOVE BRANCH WIRES, 2 No.6</t>
  </si>
  <si>
    <t>BREAKDOWN STREET LIGHT FOUNDATION</t>
  </si>
  <si>
    <t>POLE, ALUMINUM, RESIDENTIAL, DAVIT, 10-INCH BOLT CIRCLE</t>
  </si>
  <si>
    <t>705A</t>
  </si>
  <si>
    <t>ARM, DAVIT, ALUMINUM, 4.5-INCH SKY/RES, 8-FOOT</t>
  </si>
  <si>
    <t>LUMINAIRE, LED, FOR RESIDENTIAL STREETS-STAGGERED</t>
  </si>
  <si>
    <t>MID-MOUNT RESIDENTIAL LED ACORN LUMINAIRE AND ARM, SILVER</t>
  </si>
  <si>
    <t xml:space="preserve">CONSTRUCTION SIGN </t>
  </si>
  <si>
    <t>TRAFFIC CONTROL COMPLETE</t>
  </si>
  <si>
    <t>CDOT6700010</t>
  </si>
  <si>
    <t>ENGINEER'S FIELD OFFICE, TYPE A</t>
  </si>
  <si>
    <t>CAL MONTH</t>
  </si>
  <si>
    <t>REGULATED SUBSTANCES PRE-CONSTRUCTION PLAN</t>
  </si>
  <si>
    <t>REGULATED SUBSTANCES FINAL CONSTRUCTION REPORT</t>
  </si>
  <si>
    <t>CAL DA</t>
  </si>
  <si>
    <t>NON-SPECIAL WASTE DISPOSAL</t>
  </si>
  <si>
    <t>SPECIAL WASTE HAULING AND DISPOSAL</t>
  </si>
  <si>
    <t>SOIL DISPOSAL ANALYSIS</t>
  </si>
  <si>
    <r>
      <t xml:space="preserve">BID FORM                                                                                                                                                                                                                                                                                                                                                                                                                                           </t>
    </r>
    <r>
      <rPr>
        <b/>
        <sz val="14"/>
        <rFont val="Arial Narrow"/>
        <family val="2"/>
      </rPr>
      <t>(For Electronic Submission)</t>
    </r>
  </si>
  <si>
    <t>Base Work Only automatically poulates from Schedule of Prices Worksheet (Line 87)</t>
  </si>
  <si>
    <r>
      <t xml:space="preserve">Prior to submitting your bid electronically, please do the following:
1.	</t>
    </r>
    <r>
      <rPr>
        <b/>
        <sz val="10"/>
        <color theme="1"/>
        <rFont val="Arial Narrow"/>
        <family val="2"/>
      </rPr>
      <t>Ensure</t>
    </r>
    <r>
      <rPr>
        <sz val="10"/>
        <color theme="1"/>
        <rFont val="Arial Narrow"/>
        <family val="2"/>
      </rPr>
      <t xml:space="preserve"> Schedule of Prices Worksheet is Complete.
2. </t>
    </r>
    <r>
      <rPr>
        <b/>
        <sz val="10"/>
        <color theme="1"/>
        <rFont val="Arial Narrow"/>
        <family val="2"/>
      </rPr>
      <t>Ensure</t>
    </r>
    <r>
      <rPr>
        <sz val="10"/>
        <color theme="1"/>
        <rFont val="Arial Narrow"/>
        <family val="2"/>
      </rPr>
      <t xml:space="preserve"> Award Criteria Worksheet is Complete.
3. </t>
    </r>
    <r>
      <rPr>
        <b/>
        <sz val="10"/>
        <color theme="1"/>
        <rFont val="Arial Narrow"/>
        <family val="2"/>
      </rPr>
      <t>Ensure</t>
    </r>
    <r>
      <rPr>
        <sz val="10"/>
        <color theme="1"/>
        <rFont val="Arial Narrow"/>
        <family val="2"/>
      </rPr>
      <t xml:space="preserve"> Surety Information section, and Bidder's Information section have been populated.
4.	</t>
    </r>
    <r>
      <rPr>
        <b/>
        <sz val="10"/>
        <color theme="1"/>
        <rFont val="Arial Narrow"/>
        <family val="2"/>
      </rPr>
      <t>Save</t>
    </r>
    <r>
      <rPr>
        <sz val="10"/>
        <color theme="1"/>
        <rFont val="Arial Narrow"/>
        <family val="2"/>
      </rPr>
      <t xml:space="preserve"> the file.
5.	</t>
    </r>
    <r>
      <rPr>
        <b/>
        <sz val="10"/>
        <color theme="1"/>
        <rFont val="Arial Narrow"/>
        <family val="2"/>
      </rPr>
      <t>Convert</t>
    </r>
    <r>
      <rPr>
        <sz val="10"/>
        <color theme="1"/>
        <rFont val="Arial Narrow"/>
        <family val="2"/>
      </rPr>
      <t xml:space="preserve"> the file to PDF.
6.	</t>
    </r>
    <r>
      <rPr>
        <b/>
        <sz val="10"/>
        <color theme="1"/>
        <rFont val="Arial Narrow"/>
        <family val="2"/>
      </rPr>
      <t>Include</t>
    </r>
    <r>
      <rPr>
        <sz val="10"/>
        <color theme="1"/>
        <rFont val="Arial Narrow"/>
        <family val="2"/>
      </rPr>
      <t xml:space="preserve"> copy of the Bid Form and Schedule of Prices </t>
    </r>
    <r>
      <rPr>
        <b/>
        <sz val="10"/>
        <color theme="1"/>
        <rFont val="Arial Narrow"/>
        <family val="2"/>
      </rPr>
      <t>within</t>
    </r>
    <r>
      <rPr>
        <sz val="10"/>
        <color theme="1"/>
        <rFont val="Arial Narrow"/>
        <family val="2"/>
      </rPr>
      <t xml:space="preserve"> the scanned copy of the bid. 
7.	</t>
    </r>
    <r>
      <rPr>
        <b/>
        <sz val="10"/>
        <color theme="1"/>
        <rFont val="Arial Narrow"/>
        <family val="2"/>
      </rPr>
      <t>Attach</t>
    </r>
    <r>
      <rPr>
        <sz val="10"/>
        <color theme="1"/>
        <rFont val="Arial Narrow"/>
        <family val="2"/>
      </rPr>
      <t xml:space="preserve"> the PDF version, </t>
    </r>
    <r>
      <rPr>
        <b/>
        <sz val="10"/>
        <color theme="1"/>
        <rFont val="Arial Narrow"/>
        <family val="2"/>
      </rPr>
      <t>along with</t>
    </r>
    <r>
      <rPr>
        <sz val="10"/>
        <color theme="1"/>
        <rFont val="Arial Narrow"/>
        <family val="2"/>
      </rPr>
      <t xml:space="preserve"> the scanned copy of the bid.
8.	</t>
    </r>
    <r>
      <rPr>
        <b/>
        <sz val="10"/>
        <color theme="1"/>
        <rFont val="Arial Narrow"/>
        <family val="2"/>
      </rPr>
      <t>Send email</t>
    </r>
    <r>
      <rPr>
        <sz val="10"/>
        <color theme="1"/>
        <rFont val="Arial Narrow"/>
        <family val="2"/>
      </rPr>
      <t xml:space="preserve"> to: bids@pbchicago.com and james.borkman@cityofchicago.org.  </t>
    </r>
  </si>
  <si>
    <t>TOTAL COST OF ALL ITEMS (1-86)
(Will automatically populate on Line 1 of BID FORM)</t>
  </si>
  <si>
    <t>Based on Line 4 (Totat Base Bid figure).  Total Award Criteria Figure automatically populates from Award Criteria Figure Worksheet.</t>
  </si>
  <si>
    <t>TOTAL AWARD CRITERIA FIGURE (based on Line 4)</t>
  </si>
  <si>
    <t xml:space="preserve">TOTAL BASE BID (equals Line 1 through 3) </t>
  </si>
  <si>
    <t>REGULATED SUBSTANCES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</si>
</sst>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30" x14ac:knownFonts="1">
    <font>
      <sz val="11"/>
      <color theme="1"/>
      <name val="Calibri"/>
      <family val="2"/>
      <scheme val="minor"/>
    </font>
    <font>
      <sz val="11"/>
      <color theme="1"/>
      <name val="Arial Narrow"/>
      <family val="2"/>
    </font>
    <font>
      <b/>
      <sz val="14"/>
      <color theme="1"/>
      <name val="Arial Narrow"/>
      <family val="2"/>
    </font>
    <font>
      <sz val="10"/>
      <name val="Arial"/>
      <family val="2"/>
    </font>
    <font>
      <b/>
      <sz val="12"/>
      <color theme="0"/>
      <name val="Arial Narrow"/>
      <family val="2"/>
    </font>
    <font>
      <b/>
      <sz val="12"/>
      <color theme="8" tint="-0.499984740745262"/>
      <name val="Arial Narrow"/>
      <family val="2"/>
    </font>
    <font>
      <b/>
      <sz val="8"/>
      <color theme="1"/>
      <name val="Arial Narrow"/>
      <family val="2"/>
    </font>
    <font>
      <sz val="11"/>
      <color theme="1"/>
      <name val="Calibri"/>
      <family val="2"/>
      <scheme val="minor"/>
    </font>
    <font>
      <b/>
      <sz val="20"/>
      <name val="Arial Narrow"/>
      <family val="2"/>
    </font>
    <font>
      <b/>
      <sz val="11"/>
      <color theme="0"/>
      <name val="Arial Narrow"/>
      <family val="2"/>
    </font>
    <font>
      <b/>
      <sz val="14"/>
      <color theme="0"/>
      <name val="Arial Narrow"/>
      <family val="2"/>
    </font>
    <font>
      <b/>
      <sz val="20"/>
      <color theme="0"/>
      <name val="Arial Narrow"/>
      <family val="2"/>
    </font>
    <font>
      <b/>
      <sz val="14"/>
      <name val="Arial Narrow"/>
      <family val="2"/>
    </font>
    <font>
      <sz val="10"/>
      <name val="Arial Narrow"/>
      <family val="2"/>
    </font>
    <font>
      <b/>
      <sz val="14"/>
      <color theme="1"/>
      <name val="Calibri"/>
      <family val="2"/>
      <scheme val="minor"/>
    </font>
    <font>
      <sz val="11"/>
      <color theme="0"/>
      <name val="Calibri"/>
      <family val="2"/>
      <scheme val="minor"/>
    </font>
    <font>
      <sz val="10"/>
      <color theme="0"/>
      <name val="Arial Narrow"/>
      <family val="2"/>
    </font>
    <font>
      <sz val="11"/>
      <color theme="0"/>
      <name val="Arial Narrow"/>
      <family val="2"/>
    </font>
    <font>
      <sz val="16"/>
      <color theme="1"/>
      <name val="Arial Narrow"/>
      <family val="2"/>
    </font>
    <font>
      <b/>
      <sz val="16"/>
      <name val="Arial Narrow"/>
      <family val="2"/>
    </font>
    <font>
      <b/>
      <sz val="16"/>
      <color theme="0"/>
      <name val="Arial Narrow"/>
      <family val="2"/>
    </font>
    <font>
      <b/>
      <sz val="11"/>
      <color theme="1"/>
      <name val="Arial Narrow"/>
      <family val="2"/>
    </font>
    <font>
      <sz val="10"/>
      <color theme="1"/>
      <name val="Arial Narrow"/>
      <family val="2"/>
    </font>
    <font>
      <b/>
      <sz val="10"/>
      <color theme="1"/>
      <name val="Arial Narrow"/>
      <family val="2"/>
    </font>
    <font>
      <sz val="16"/>
      <name val="Arial Narrow"/>
      <family val="2"/>
    </font>
    <font>
      <sz val="10"/>
      <color theme="1"/>
      <name val="Arial"/>
      <family val="2"/>
    </font>
    <font>
      <b/>
      <sz val="10"/>
      <color theme="1"/>
      <name val="Arial"/>
      <family val="2"/>
    </font>
    <font>
      <sz val="10"/>
      <color rgb="FF000000"/>
      <name val="Arial"/>
      <family val="2"/>
    </font>
    <font>
      <sz val="11"/>
      <color rgb="FF000000"/>
      <name val="Calibri"/>
      <family val="2"/>
    </font>
    <font>
      <sz val="11"/>
      <color theme="1"/>
      <name val="Calibri"/>
      <family val="2"/>
    </font>
  </fonts>
  <fills count="18">
    <fill>
      <patternFill patternType="none"/>
    </fill>
    <fill>
      <patternFill patternType="gray125"/>
    </fill>
    <fill>
      <patternFill patternType="solid">
        <fgColor theme="7"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E5F5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theme="8" tint="-0.499984740745262"/>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1" tint="0.34998626667073579"/>
        <bgColor indexed="64"/>
      </patternFill>
    </fill>
  </fills>
  <borders count="74">
    <border>
      <left/>
      <right/>
      <top/>
      <bottom/>
      <diagonal/>
    </border>
    <border>
      <left style="medium">
        <color theme="0" tint="-0.24994659260841701"/>
      </left>
      <right/>
      <top style="medium">
        <color theme="0" tint="-0.24994659260841701"/>
      </top>
      <bottom/>
      <diagonal/>
    </border>
    <border>
      <left style="medium">
        <color theme="0" tint="-0.24994659260841701"/>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hair">
        <color theme="0" tint="-0.24994659260841701"/>
      </top>
      <bottom style="hair">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ck">
        <color theme="8" tint="0.59996337778862885"/>
      </left>
      <right/>
      <top style="thick">
        <color theme="8" tint="0.59996337778862885"/>
      </top>
      <bottom/>
      <diagonal/>
    </border>
    <border>
      <left/>
      <right style="thick">
        <color theme="8" tint="0.59996337778862885"/>
      </right>
      <top style="thick">
        <color theme="8" tint="0.59996337778862885"/>
      </top>
      <bottom/>
      <diagonal/>
    </border>
    <border>
      <left style="thick">
        <color theme="8" tint="0.59996337778862885"/>
      </left>
      <right/>
      <top/>
      <bottom/>
      <diagonal/>
    </border>
    <border>
      <left/>
      <right style="thick">
        <color theme="8" tint="0.59996337778862885"/>
      </right>
      <top/>
      <bottom/>
      <diagonal/>
    </border>
    <border>
      <left style="medium">
        <color theme="8" tint="0.59996337778862885"/>
      </left>
      <right style="thick">
        <color theme="8" tint="0.59996337778862885"/>
      </right>
      <top/>
      <bottom/>
      <diagonal/>
    </border>
    <border>
      <left style="thick">
        <color theme="8" tint="0.59996337778862885"/>
      </left>
      <right/>
      <top/>
      <bottom style="thick">
        <color theme="8" tint="0.59996337778862885"/>
      </bottom>
      <diagonal/>
    </border>
    <border>
      <left/>
      <right/>
      <top/>
      <bottom style="thick">
        <color theme="8" tint="0.59996337778862885"/>
      </bottom>
      <diagonal/>
    </border>
    <border>
      <left/>
      <right style="thick">
        <color theme="8" tint="0.59996337778862885"/>
      </right>
      <top/>
      <bottom style="thick">
        <color theme="8" tint="0.59996337778862885"/>
      </bottom>
      <diagonal/>
    </border>
    <border>
      <left/>
      <right style="thick">
        <color theme="8" tint="0.59996337778862885"/>
      </right>
      <top style="medium">
        <color theme="0" tint="-0.24994659260841701"/>
      </top>
      <bottom style="medium">
        <color theme="0" tint="-0.24994659260841701"/>
      </bottom>
      <diagonal/>
    </border>
    <border>
      <left/>
      <right/>
      <top style="medium">
        <color theme="0" tint="-0.24994659260841701"/>
      </top>
      <bottom/>
      <diagonal/>
    </border>
    <border>
      <left/>
      <right style="thin">
        <color theme="0" tint="-0.24994659260841701"/>
      </right>
      <top style="hair">
        <color theme="0" tint="-0.24994659260841701"/>
      </top>
      <bottom/>
      <diagonal/>
    </border>
    <border>
      <left/>
      <right/>
      <top/>
      <bottom style="hair">
        <color theme="0" tint="-0.24994659260841701"/>
      </bottom>
      <diagonal/>
    </border>
    <border>
      <left/>
      <right/>
      <top style="hair">
        <color theme="0" tint="-0.24994659260841701"/>
      </top>
      <bottom/>
      <diagonal/>
    </border>
    <border>
      <left/>
      <right/>
      <top/>
      <bottom style="medium">
        <color theme="0" tint="-0.24994659260841701"/>
      </bottom>
      <diagonal/>
    </border>
    <border>
      <left/>
      <right style="thin">
        <color theme="0" tint="-0.24994659260841701"/>
      </right>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style="thick">
        <color theme="8" tint="0.59996337778862885"/>
      </right>
      <top/>
      <bottom/>
      <diagonal/>
    </border>
    <border>
      <left style="thick">
        <color theme="8" tint="0.59996337778862885"/>
      </left>
      <right/>
      <top style="medium">
        <color theme="0" tint="-0.24994659260841701"/>
      </top>
      <bottom style="medium">
        <color theme="0" tint="-0.24994659260841701"/>
      </bottom>
      <diagonal/>
    </border>
    <border>
      <left style="medium">
        <color theme="0" tint="-0.24994659260841701"/>
      </left>
      <right style="thick">
        <color theme="8" tint="0.59996337778862885"/>
      </right>
      <top style="medium">
        <color theme="0" tint="-0.24994659260841701"/>
      </top>
      <bottom style="medium">
        <color theme="0" tint="-0.24994659260841701"/>
      </bottom>
      <diagonal/>
    </border>
    <border>
      <left style="thick">
        <color theme="8" tint="0.59996337778862885"/>
      </left>
      <right/>
      <top style="medium">
        <color theme="0" tint="-0.24994659260841701"/>
      </top>
      <bottom/>
      <diagonal/>
    </border>
    <border>
      <left/>
      <right style="thick">
        <color theme="8" tint="0.59996337778862885"/>
      </right>
      <top style="medium">
        <color theme="0" tint="-0.24994659260841701"/>
      </top>
      <bottom style="thin">
        <color theme="0" tint="-0.24994659260841701"/>
      </bottom>
      <diagonal/>
    </border>
    <border>
      <left/>
      <right style="thick">
        <color theme="8" tint="0.59996337778862885"/>
      </right>
      <top style="thin">
        <color theme="0" tint="-0.24994659260841701"/>
      </top>
      <bottom style="thin">
        <color theme="0" tint="-0.24994659260841701"/>
      </bottom>
      <diagonal/>
    </border>
    <border>
      <left/>
      <right style="thick">
        <color theme="8" tint="0.59996337778862885"/>
      </right>
      <top style="medium">
        <color theme="0" tint="-0.24994659260841701"/>
      </top>
      <bottom/>
      <diagonal/>
    </border>
    <border>
      <left/>
      <right/>
      <top style="thick">
        <color theme="0" tint="-0.24994659260841701"/>
      </top>
      <bottom style="thick">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hair">
        <color theme="0" tint="-0.24994659260841701"/>
      </top>
      <bottom style="hair">
        <color theme="0" tint="-0.24994659260841701"/>
      </bottom>
      <diagonal/>
    </border>
    <border>
      <left style="thin">
        <color theme="0" tint="-0.24994659260841701"/>
      </left>
      <right style="medium">
        <color theme="0" tint="-0.24994659260841701"/>
      </right>
      <top style="hair">
        <color theme="0" tint="-0.24994659260841701"/>
      </top>
      <bottom style="hair">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style="thick">
        <color theme="0" tint="-0.24994659260841701"/>
      </top>
      <bottom style="thick">
        <color theme="0" tint="-0.24994659260841701"/>
      </bottom>
      <diagonal/>
    </border>
    <border>
      <left style="thin">
        <color theme="0" tint="-0.24994659260841701"/>
      </left>
      <right style="medium">
        <color theme="0" tint="-0.24994659260841701"/>
      </right>
      <top style="thick">
        <color theme="0" tint="-0.24994659260841701"/>
      </top>
      <bottom style="thick">
        <color theme="0" tint="-0.24994659260841701"/>
      </bottom>
      <diagonal/>
    </border>
    <border>
      <left style="medium">
        <color theme="0" tint="-0.24994659260841701"/>
      </left>
      <right/>
      <top/>
      <bottom style="hair">
        <color theme="0" tint="-0.24994659260841701"/>
      </bottom>
      <diagonal/>
    </border>
    <border>
      <left style="thin">
        <color theme="0" tint="-0.24994659260841701"/>
      </left>
      <right style="medium">
        <color theme="0" tint="-0.24994659260841701"/>
      </right>
      <top/>
      <bottom style="hair">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right/>
      <top style="thick">
        <color theme="8" tint="0.59996337778862885"/>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s>
  <cellStyleXfs count="4">
    <xf numFmtId="0" fontId="0" fillId="0" borderId="0"/>
    <xf numFmtId="0" fontId="3" fillId="0" borderId="0"/>
    <xf numFmtId="9" fontId="7" fillId="0" borderId="0" applyFont="0" applyFill="0" applyBorder="0" applyAlignment="0" applyProtection="0"/>
    <xf numFmtId="44" fontId="7" fillId="0" borderId="0" applyFont="0" applyFill="0" applyBorder="0" applyAlignment="0" applyProtection="0"/>
  </cellStyleXfs>
  <cellXfs count="177">
    <xf numFmtId="0" fontId="0" fillId="0" borderId="0" xfId="0"/>
    <xf numFmtId="0" fontId="1" fillId="0" borderId="0" xfId="0" applyFont="1"/>
    <xf numFmtId="44" fontId="5" fillId="7" borderId="7" xfId="0" applyNumberFormat="1" applyFont="1" applyFill="1" applyBorder="1" applyProtection="1"/>
    <xf numFmtId="0" fontId="13" fillId="6" borderId="12" xfId="0" applyFont="1" applyFill="1" applyBorder="1" applyAlignment="1" applyProtection="1">
      <alignment horizontal="center" vertical="top"/>
    </xf>
    <xf numFmtId="0" fontId="13" fillId="0" borderId="13" xfId="0" applyFont="1" applyBorder="1" applyAlignment="1" applyProtection="1">
      <alignment vertical="top"/>
    </xf>
    <xf numFmtId="0" fontId="13" fillId="12" borderId="12" xfId="0" applyFont="1" applyFill="1" applyBorder="1" applyAlignment="1" applyProtection="1">
      <alignment horizontal="center" vertical="top"/>
    </xf>
    <xf numFmtId="0" fontId="14" fillId="0" borderId="0" xfId="0" applyFont="1"/>
    <xf numFmtId="0" fontId="13" fillId="13" borderId="12" xfId="0" applyFont="1" applyFill="1" applyBorder="1" applyAlignment="1" applyProtection="1">
      <alignment horizontal="center" vertical="top"/>
    </xf>
    <xf numFmtId="0" fontId="10" fillId="11" borderId="15" xfId="0" applyFont="1" applyFill="1" applyBorder="1" applyAlignment="1" applyProtection="1">
      <alignment wrapText="1"/>
    </xf>
    <xf numFmtId="44" fontId="12" fillId="12" borderId="19" xfId="0" applyNumberFormat="1" applyFont="1" applyFill="1" applyBorder="1" applyAlignment="1" applyProtection="1">
      <alignment horizontal="center" wrapText="1"/>
    </xf>
    <xf numFmtId="0" fontId="2" fillId="12" borderId="17" xfId="0" applyFont="1" applyFill="1" applyBorder="1" applyProtection="1"/>
    <xf numFmtId="164" fontId="2" fillId="12" borderId="19" xfId="0" applyNumberFormat="1" applyFont="1" applyFill="1" applyBorder="1" applyProtection="1"/>
    <xf numFmtId="0" fontId="1" fillId="0" borderId="17" xfId="0" applyFont="1" applyBorder="1" applyProtection="1"/>
    <xf numFmtId="2" fontId="1" fillId="5" borderId="19" xfId="2" applyNumberFormat="1" applyFont="1" applyFill="1" applyBorder="1" applyProtection="1">
      <protection locked="0"/>
    </xf>
    <xf numFmtId="164" fontId="1" fillId="0" borderId="19" xfId="0" applyNumberFormat="1" applyFont="1" applyBorder="1" applyProtection="1"/>
    <xf numFmtId="0" fontId="1" fillId="9" borderId="17" xfId="0" applyFont="1" applyFill="1" applyBorder="1" applyProtection="1"/>
    <xf numFmtId="0" fontId="1" fillId="9" borderId="19" xfId="0" applyFont="1" applyFill="1" applyBorder="1" applyProtection="1"/>
    <xf numFmtId="164" fontId="1" fillId="9" borderId="19" xfId="0" applyNumberFormat="1" applyFont="1" applyFill="1" applyBorder="1" applyProtection="1"/>
    <xf numFmtId="0" fontId="10" fillId="10" borderId="17" xfId="0" applyFont="1" applyFill="1" applyBorder="1" applyProtection="1"/>
    <xf numFmtId="164" fontId="10" fillId="10" borderId="19" xfId="0" applyNumberFormat="1" applyFont="1" applyFill="1" applyBorder="1" applyProtection="1"/>
    <xf numFmtId="0" fontId="1" fillId="5" borderId="17" xfId="0" applyFont="1" applyFill="1" applyBorder="1" applyAlignment="1" applyProtection="1">
      <alignment horizontal="left"/>
    </xf>
    <xf numFmtId="0" fontId="10" fillId="11" borderId="17" xfId="0" applyFont="1" applyFill="1" applyBorder="1" applyAlignment="1" applyProtection="1">
      <alignment wrapText="1"/>
    </xf>
    <xf numFmtId="0" fontId="1" fillId="14" borderId="17" xfId="0" applyFont="1" applyFill="1" applyBorder="1" applyAlignment="1" applyProtection="1">
      <alignment horizontal="left"/>
    </xf>
    <xf numFmtId="0" fontId="17" fillId="10" borderId="20" xfId="0" applyFont="1" applyFill="1" applyBorder="1" applyProtection="1"/>
    <xf numFmtId="0" fontId="1" fillId="0" borderId="0" xfId="0" applyFont="1" applyBorder="1" applyProtection="1"/>
    <xf numFmtId="0" fontId="0" fillId="14" borderId="18" xfId="0" applyFill="1" applyBorder="1" applyProtection="1"/>
    <xf numFmtId="0" fontId="10" fillId="11" borderId="16" xfId="0" applyFont="1" applyFill="1" applyBorder="1" applyAlignment="1" applyProtection="1">
      <alignment horizontal="left" wrapText="1"/>
    </xf>
    <xf numFmtId="0" fontId="10" fillId="11" borderId="18" xfId="0" applyFont="1" applyFill="1" applyBorder="1" applyAlignment="1" applyProtection="1">
      <alignment horizontal="left" wrapText="1"/>
    </xf>
    <xf numFmtId="0" fontId="9" fillId="10" borderId="18" xfId="0" applyFont="1" applyFill="1" applyBorder="1" applyAlignment="1" applyProtection="1">
      <alignment horizontal="center"/>
    </xf>
    <xf numFmtId="0" fontId="1" fillId="0" borderId="2" xfId="0" applyFont="1" applyBorder="1" applyProtection="1"/>
    <xf numFmtId="0" fontId="13" fillId="3" borderId="30" xfId="0" applyFont="1" applyFill="1" applyBorder="1" applyAlignment="1" applyProtection="1">
      <alignment horizontal="center" vertical="top"/>
    </xf>
    <xf numFmtId="0" fontId="13" fillId="0" borderId="31" xfId="0" applyFont="1" applyBorder="1" applyAlignment="1" applyProtection="1">
      <alignment vertical="top"/>
    </xf>
    <xf numFmtId="0" fontId="2" fillId="12" borderId="0" xfId="0" applyFont="1" applyFill="1" applyBorder="1" applyProtection="1"/>
    <xf numFmtId="0" fontId="1" fillId="9" borderId="0" xfId="0" applyFont="1" applyFill="1" applyBorder="1" applyProtection="1"/>
    <xf numFmtId="0" fontId="10" fillId="10" borderId="0" xfId="0" applyFont="1" applyFill="1" applyBorder="1" applyProtection="1"/>
    <xf numFmtId="0" fontId="1" fillId="5" borderId="0" xfId="0" applyFont="1" applyFill="1" applyBorder="1" applyAlignment="1" applyProtection="1">
      <alignment horizontal="left"/>
    </xf>
    <xf numFmtId="0" fontId="1" fillId="14" borderId="0" xfId="0" applyFont="1" applyFill="1" applyBorder="1" applyAlignment="1" applyProtection="1">
      <alignment horizontal="left"/>
    </xf>
    <xf numFmtId="0" fontId="17" fillId="10" borderId="21" xfId="0" applyFont="1" applyFill="1" applyBorder="1" applyProtection="1"/>
    <xf numFmtId="0" fontId="2" fillId="4" borderId="0" xfId="0" applyFont="1" applyFill="1" applyBorder="1" applyAlignment="1" applyProtection="1">
      <alignment horizontal="center" vertical="center" wrapText="1"/>
    </xf>
    <xf numFmtId="0" fontId="10" fillId="11" borderId="18" xfId="0" quotePrefix="1" applyFont="1" applyFill="1" applyBorder="1" applyAlignment="1" applyProtection="1">
      <alignment horizontal="left" wrapText="1"/>
    </xf>
    <xf numFmtId="0" fontId="0" fillId="0" borderId="17" xfId="0" applyBorder="1"/>
    <xf numFmtId="0" fontId="0" fillId="0" borderId="0" xfId="0" applyBorder="1"/>
    <xf numFmtId="0" fontId="4" fillId="2" borderId="36" xfId="0" applyFont="1" applyFill="1" applyBorder="1" applyAlignment="1" applyProtection="1">
      <alignment horizontal="center" vertical="center" wrapText="1"/>
    </xf>
    <xf numFmtId="0" fontId="11" fillId="2" borderId="18" xfId="0" applyFont="1" applyFill="1" applyBorder="1" applyAlignment="1" applyProtection="1">
      <alignment horizontal="center"/>
    </xf>
    <xf numFmtId="44" fontId="5" fillId="7" borderId="38" xfId="0" applyNumberFormat="1" applyFont="1" applyFill="1" applyBorder="1" applyProtection="1"/>
    <xf numFmtId="0" fontId="0" fillId="5" borderId="18" xfId="0" applyFill="1" applyBorder="1" applyProtection="1"/>
    <xf numFmtId="0" fontId="15" fillId="10" borderId="22" xfId="0" applyFont="1" applyFill="1" applyBorder="1" applyProtection="1"/>
    <xf numFmtId="0" fontId="0" fillId="6" borderId="17" xfId="0" applyFill="1" applyBorder="1"/>
    <xf numFmtId="0" fontId="0" fillId="6" borderId="0" xfId="0" applyFill="1" applyBorder="1"/>
    <xf numFmtId="0" fontId="1" fillId="12" borderId="39" xfId="0" applyFont="1" applyFill="1" applyBorder="1" applyAlignment="1" applyProtection="1">
      <alignment horizontal="left"/>
    </xf>
    <xf numFmtId="0" fontId="1" fillId="12" borderId="24" xfId="0" applyFont="1" applyFill="1" applyBorder="1" applyAlignment="1" applyProtection="1">
      <alignment horizontal="left"/>
    </xf>
    <xf numFmtId="0" fontId="0" fillId="12" borderId="42" xfId="0" applyFill="1" applyBorder="1" applyProtection="1"/>
    <xf numFmtId="0" fontId="1" fillId="0" borderId="39" xfId="0" applyFont="1" applyBorder="1" applyAlignment="1" applyProtection="1">
      <alignment horizontal="right"/>
    </xf>
    <xf numFmtId="0" fontId="1" fillId="0" borderId="17" xfId="0" applyFont="1" applyBorder="1" applyAlignment="1" applyProtection="1">
      <alignment horizontal="right"/>
    </xf>
    <xf numFmtId="0" fontId="1" fillId="0" borderId="1" xfId="0" applyFont="1" applyBorder="1" applyAlignment="1" applyProtection="1">
      <alignment horizontal="right"/>
    </xf>
    <xf numFmtId="0" fontId="1" fillId="0" borderId="2" xfId="0" applyFont="1" applyBorder="1" applyAlignment="1" applyProtection="1">
      <alignment horizontal="right"/>
    </xf>
    <xf numFmtId="0" fontId="20" fillId="2" borderId="43" xfId="0" applyFont="1" applyFill="1" applyBorder="1" applyProtection="1"/>
    <xf numFmtId="0" fontId="1" fillId="0" borderId="34" xfId="0" applyFont="1" applyBorder="1" applyAlignment="1" applyProtection="1"/>
    <xf numFmtId="0" fontId="10" fillId="11" borderId="0" xfId="0" applyFont="1" applyFill="1" applyBorder="1" applyAlignment="1">
      <alignment wrapText="1"/>
    </xf>
    <xf numFmtId="0" fontId="20" fillId="2" borderId="49" xfId="0" applyFont="1" applyFill="1" applyBorder="1" applyProtection="1"/>
    <xf numFmtId="0" fontId="20" fillId="2" borderId="50" xfId="0" applyFont="1" applyFill="1" applyBorder="1" applyAlignment="1" applyProtection="1">
      <alignment horizontal="center" vertical="center" wrapText="1"/>
    </xf>
    <xf numFmtId="0" fontId="16" fillId="10" borderId="54" xfId="0" applyFont="1" applyFill="1" applyBorder="1" applyAlignment="1" applyProtection="1">
      <alignment horizontal="center" vertical="top"/>
    </xf>
    <xf numFmtId="0" fontId="13" fillId="0" borderId="55" xfId="0" applyFont="1" applyBorder="1" applyAlignment="1" applyProtection="1">
      <alignment vertical="top"/>
    </xf>
    <xf numFmtId="0" fontId="18" fillId="0" borderId="51" xfId="0" applyFont="1" applyBorder="1" applyAlignment="1">
      <alignment horizontal="left"/>
    </xf>
    <xf numFmtId="0" fontId="18" fillId="0" borderId="45" xfId="0" applyFont="1" applyBorder="1" applyAlignment="1">
      <alignment horizontal="left"/>
    </xf>
    <xf numFmtId="0" fontId="19" fillId="12" borderId="2" xfId="0" applyFont="1" applyFill="1" applyBorder="1" applyAlignment="1">
      <alignment horizontal="left"/>
    </xf>
    <xf numFmtId="0" fontId="19" fillId="10" borderId="2" xfId="0" applyFont="1" applyFill="1" applyBorder="1" applyAlignment="1">
      <alignment horizontal="left"/>
    </xf>
    <xf numFmtId="0" fontId="10" fillId="11" borderId="0" xfId="0" applyFont="1" applyFill="1" applyAlignment="1">
      <alignment wrapText="1"/>
    </xf>
    <xf numFmtId="0" fontId="10" fillId="11" borderId="48" xfId="0" applyFont="1" applyFill="1" applyBorder="1" applyAlignment="1">
      <alignment horizontal="left" wrapText="1"/>
    </xf>
    <xf numFmtId="0" fontId="10" fillId="11" borderId="48" xfId="0" quotePrefix="1" applyFont="1" applyFill="1" applyBorder="1" applyAlignment="1">
      <alignment horizontal="left" wrapText="1"/>
    </xf>
    <xf numFmtId="0" fontId="10" fillId="11" borderId="57" xfId="0" applyFont="1" applyFill="1" applyBorder="1" applyAlignment="1">
      <alignment wrapText="1"/>
    </xf>
    <xf numFmtId="0" fontId="10" fillId="11" borderId="0" xfId="0" quotePrefix="1" applyFont="1" applyFill="1" applyAlignment="1">
      <alignment horizontal="left" wrapText="1"/>
    </xf>
    <xf numFmtId="0" fontId="10" fillId="11" borderId="0" xfId="0" quotePrefix="1" applyFont="1" applyFill="1" applyBorder="1" applyAlignment="1">
      <alignment horizontal="left" wrapText="1"/>
    </xf>
    <xf numFmtId="165" fontId="18" fillId="6" borderId="46" xfId="3" applyNumberFormat="1" applyFont="1" applyFill="1" applyBorder="1"/>
    <xf numFmtId="44" fontId="18" fillId="13" borderId="46" xfId="3" applyFont="1" applyFill="1" applyBorder="1" applyProtection="1"/>
    <xf numFmtId="44" fontId="19" fillId="12" borderId="53" xfId="0" applyNumberFormat="1" applyFont="1" applyFill="1" applyBorder="1" applyProtection="1"/>
    <xf numFmtId="0" fontId="27" fillId="0" borderId="66" xfId="0" applyFont="1" applyBorder="1" applyAlignment="1">
      <alignment horizontal="center" vertical="center"/>
    </xf>
    <xf numFmtId="0" fontId="28" fillId="0" borderId="67" xfId="0" applyFont="1" applyBorder="1" applyAlignment="1">
      <alignment horizontal="center" vertical="center"/>
    </xf>
    <xf numFmtId="0" fontId="29" fillId="0" borderId="67" xfId="0" applyFont="1" applyBorder="1" applyAlignment="1">
      <alignment horizontal="justify" vertical="center"/>
    </xf>
    <xf numFmtId="0" fontId="27" fillId="0" borderId="67" xfId="0" applyFont="1" applyBorder="1" applyAlignment="1">
      <alignment horizontal="center" vertical="center"/>
    </xf>
    <xf numFmtId="0" fontId="28" fillId="16" borderId="67" xfId="0" applyFont="1" applyFill="1" applyBorder="1" applyAlignment="1">
      <alignment horizontal="center" vertical="center"/>
    </xf>
    <xf numFmtId="0" fontId="29" fillId="0" borderId="0" xfId="0" applyFont="1" applyAlignment="1">
      <alignment horizontal="justify" vertical="center"/>
    </xf>
    <xf numFmtId="0" fontId="29" fillId="0" borderId="69" xfId="0" applyFont="1" applyBorder="1" applyAlignment="1">
      <alignment horizontal="justify" vertical="center"/>
    </xf>
    <xf numFmtId="0" fontId="29" fillId="0" borderId="67" xfId="0" applyFont="1" applyBorder="1" applyAlignment="1">
      <alignment horizontal="center" vertical="center"/>
    </xf>
    <xf numFmtId="0" fontId="28" fillId="0" borderId="70" xfId="0" applyFont="1" applyBorder="1" applyAlignment="1">
      <alignment horizontal="center" vertical="center"/>
    </xf>
    <xf numFmtId="0" fontId="29" fillId="0" borderId="70" xfId="0" applyFont="1" applyBorder="1" applyAlignment="1">
      <alignment horizontal="justify" vertical="center"/>
    </xf>
    <xf numFmtId="0" fontId="27" fillId="0" borderId="70" xfId="0" applyFont="1" applyBorder="1" applyAlignment="1">
      <alignment horizontal="center" vertical="center"/>
    </xf>
    <xf numFmtId="0" fontId="28" fillId="0" borderId="69" xfId="0" applyFont="1" applyBorder="1" applyAlignment="1">
      <alignment horizontal="center" vertical="center"/>
    </xf>
    <xf numFmtId="0" fontId="27" fillId="0" borderId="69" xfId="0" applyFont="1" applyBorder="1" applyAlignment="1">
      <alignment horizontal="center" vertical="center"/>
    </xf>
    <xf numFmtId="0" fontId="27" fillId="0" borderId="71" xfId="0" applyFont="1" applyBorder="1" applyAlignment="1">
      <alignment horizontal="center" vertical="center"/>
    </xf>
    <xf numFmtId="44" fontId="27" fillId="0" borderId="65" xfId="3" applyFont="1" applyBorder="1" applyAlignment="1">
      <alignment horizontal="justify" vertical="center" wrapText="1"/>
    </xf>
    <xf numFmtId="0" fontId="25" fillId="0" borderId="66" xfId="0" applyFont="1" applyBorder="1" applyAlignment="1" applyProtection="1">
      <alignment horizontal="center" vertical="center" wrapText="1"/>
    </xf>
    <xf numFmtId="0" fontId="25" fillId="0" borderId="67" xfId="0" applyFont="1" applyBorder="1" applyAlignment="1" applyProtection="1">
      <alignment horizontal="center" vertical="center" wrapText="1"/>
    </xf>
    <xf numFmtId="0" fontId="25" fillId="0" borderId="65" xfId="0" applyFont="1" applyBorder="1" applyAlignment="1" applyProtection="1">
      <alignment horizontal="center" vertical="center" wrapText="1"/>
    </xf>
    <xf numFmtId="44" fontId="27" fillId="5" borderId="65" xfId="3" applyFont="1" applyFill="1" applyBorder="1" applyAlignment="1">
      <alignment horizontal="justify" vertical="center" wrapText="1"/>
    </xf>
    <xf numFmtId="44" fontId="27" fillId="5" borderId="68" xfId="3" applyFont="1" applyFill="1" applyBorder="1" applyAlignment="1">
      <alignment horizontal="justify" vertical="center" wrapText="1"/>
    </xf>
    <xf numFmtId="44" fontId="27" fillId="5" borderId="62" xfId="3" applyFont="1" applyFill="1" applyBorder="1" applyAlignment="1">
      <alignment horizontal="justify" vertical="center" wrapText="1"/>
    </xf>
    <xf numFmtId="44" fontId="27" fillId="5" borderId="69" xfId="3" applyFont="1" applyFill="1" applyBorder="1" applyAlignment="1">
      <alignment horizontal="justify" vertical="center" wrapText="1"/>
    </xf>
    <xf numFmtId="44" fontId="20" fillId="10" borderId="53" xfId="0" quotePrefix="1" applyNumberFormat="1" applyFont="1" applyFill="1" applyBorder="1"/>
    <xf numFmtId="165" fontId="24" fillId="3" borderId="52" xfId="0" applyNumberFormat="1" applyFont="1" applyFill="1" applyBorder="1" applyProtection="1"/>
    <xf numFmtId="44" fontId="27" fillId="0" borderId="72" xfId="0" applyNumberFormat="1" applyFont="1" applyBorder="1" applyAlignment="1" applyProtection="1">
      <alignment horizontal="justify" vertical="center" wrapText="1"/>
    </xf>
    <xf numFmtId="0" fontId="27" fillId="17" borderId="72" xfId="0" applyFont="1" applyFill="1" applyBorder="1" applyAlignment="1">
      <alignment horizontal="center" vertical="center"/>
    </xf>
    <xf numFmtId="0" fontId="27" fillId="17" borderId="72" xfId="0" applyFont="1" applyFill="1" applyBorder="1" applyAlignment="1">
      <alignment horizontal="justify"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2"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2" xfId="0" applyFont="1" applyBorder="1" applyAlignment="1">
      <alignment horizontal="center" vertical="center" wrapText="1"/>
    </xf>
    <xf numFmtId="0" fontId="13" fillId="0" borderId="56" xfId="0" applyFont="1" applyBorder="1" applyAlignment="1" applyProtection="1">
      <alignment horizontal="left" vertical="top"/>
    </xf>
    <xf numFmtId="0" fontId="13" fillId="0" borderId="33" xfId="0" applyFont="1" applyBorder="1" applyAlignment="1" applyProtection="1">
      <alignment horizontal="left" vertical="top"/>
    </xf>
    <xf numFmtId="0" fontId="1" fillId="0" borderId="44"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3" fillId="0" borderId="31" xfId="0" applyFont="1" applyBorder="1" applyAlignment="1" applyProtection="1">
      <alignment horizontal="left" vertical="top" wrapText="1"/>
    </xf>
    <xf numFmtId="0" fontId="13" fillId="0" borderId="32" xfId="0" applyFont="1" applyBorder="1" applyAlignment="1" applyProtection="1">
      <alignment horizontal="left" vertical="top"/>
    </xf>
    <xf numFmtId="0" fontId="22" fillId="0" borderId="34" xfId="0" applyFont="1" applyFill="1" applyBorder="1" applyAlignment="1" applyProtection="1">
      <alignment horizontal="left" vertical="top" wrapText="1"/>
    </xf>
    <xf numFmtId="0" fontId="22" fillId="0" borderId="28" xfId="0" applyFont="1" applyFill="1" applyBorder="1" applyAlignment="1" applyProtection="1">
      <alignment horizontal="left" vertical="top" wrapText="1"/>
    </xf>
    <xf numFmtId="0" fontId="22" fillId="0" borderId="35" xfId="0" applyFont="1" applyFill="1" applyBorder="1" applyAlignment="1" applyProtection="1">
      <alignment horizontal="left" vertical="top" wrapText="1"/>
    </xf>
    <xf numFmtId="0" fontId="13" fillId="0" borderId="14" xfId="0" applyFont="1" applyBorder="1" applyAlignment="1" applyProtection="1">
      <alignment horizontal="left" vertical="top"/>
    </xf>
    <xf numFmtId="0" fontId="13" fillId="0" borderId="9" xfId="0" applyFont="1" applyBorder="1" applyAlignment="1" applyProtection="1">
      <alignment horizontal="left" vertical="top"/>
    </xf>
    <xf numFmtId="0" fontId="13" fillId="0" borderId="14"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 fillId="15" borderId="2" xfId="0" applyFont="1" applyFill="1" applyBorder="1" applyAlignment="1" applyProtection="1">
      <alignment horizontal="center"/>
    </xf>
    <xf numFmtId="0" fontId="1" fillId="15" borderId="0" xfId="0" applyFont="1" applyFill="1" applyBorder="1" applyAlignment="1" applyProtection="1">
      <alignment horizontal="center"/>
    </xf>
    <xf numFmtId="0" fontId="1" fillId="15" borderId="48" xfId="0" applyFont="1" applyFill="1" applyBorder="1" applyAlignment="1" applyProtection="1">
      <alignment horizontal="center"/>
    </xf>
    <xf numFmtId="0" fontId="8" fillId="8" borderId="2" xfId="0" applyFont="1" applyFill="1" applyBorder="1" applyAlignment="1" applyProtection="1">
      <alignment horizontal="center" wrapText="1"/>
    </xf>
    <xf numFmtId="0" fontId="8" fillId="8" borderId="0" xfId="0" applyFont="1" applyFill="1" applyBorder="1" applyAlignment="1" applyProtection="1">
      <alignment horizontal="center" wrapText="1"/>
    </xf>
    <xf numFmtId="0" fontId="8" fillId="8" borderId="48" xfId="0" applyFont="1" applyFill="1" applyBorder="1" applyAlignment="1" applyProtection="1">
      <alignment horizontal="center" wrapText="1"/>
    </xf>
    <xf numFmtId="0" fontId="10" fillId="11" borderId="1" xfId="0" applyFont="1" applyFill="1" applyBorder="1" applyAlignment="1" applyProtection="1">
      <alignment horizontal="left" wrapText="1"/>
    </xf>
    <xf numFmtId="0" fontId="10" fillId="11" borderId="24" xfId="0" applyFont="1" applyFill="1" applyBorder="1" applyAlignment="1" applyProtection="1">
      <alignment horizontal="left" wrapText="1"/>
    </xf>
    <xf numFmtId="0" fontId="10" fillId="11" borderId="2" xfId="0" applyFont="1" applyFill="1" applyBorder="1" applyAlignment="1" applyProtection="1">
      <alignment horizontal="left" wrapText="1"/>
    </xf>
    <xf numFmtId="0" fontId="10" fillId="11" borderId="0" xfId="0" applyFont="1" applyFill="1" applyBorder="1" applyAlignment="1" applyProtection="1">
      <alignment horizontal="left" wrapText="1"/>
    </xf>
    <xf numFmtId="0" fontId="10" fillId="11" borderId="24" xfId="0" applyFont="1" applyFill="1" applyBorder="1" applyAlignment="1">
      <alignment horizontal="left" wrapText="1"/>
    </xf>
    <xf numFmtId="0" fontId="10" fillId="11" borderId="47" xfId="0" applyFont="1" applyFill="1" applyBorder="1" applyAlignment="1">
      <alignment horizontal="left" wrapText="1"/>
    </xf>
    <xf numFmtId="0" fontId="18" fillId="0" borderId="26" xfId="0" applyFont="1" applyBorder="1" applyAlignment="1">
      <alignment horizontal="left"/>
    </xf>
    <xf numFmtId="0" fontId="18" fillId="0" borderId="6" xfId="0" applyFont="1" applyBorder="1" applyAlignment="1">
      <alignment horizontal="left"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 fillId="0" borderId="11" xfId="0" applyFont="1" applyBorder="1" applyAlignment="1" applyProtection="1">
      <alignment horizontal="center"/>
      <protection locked="0"/>
    </xf>
    <xf numFmtId="0" fontId="1" fillId="0" borderId="8" xfId="0" applyFont="1" applyBorder="1" applyAlignment="1" applyProtection="1">
      <alignment horizontal="center"/>
      <protection locked="0"/>
    </xf>
    <xf numFmtId="1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9" fillId="12" borderId="27" xfId="0" applyFont="1" applyFill="1" applyBorder="1" applyAlignment="1">
      <alignment horizontal="left"/>
    </xf>
    <xf numFmtId="0" fontId="19" fillId="12" borderId="25" xfId="0" applyFont="1" applyFill="1" applyBorder="1" applyAlignment="1">
      <alignment horizontal="left"/>
    </xf>
    <xf numFmtId="0" fontId="20" fillId="10" borderId="0" xfId="0" applyFont="1" applyFill="1" applyAlignment="1">
      <alignment horizontal="left"/>
    </xf>
    <xf numFmtId="0" fontId="20" fillId="10" borderId="29" xfId="0" applyFont="1" applyFill="1" applyBorder="1" applyAlignment="1">
      <alignment horizontal="left"/>
    </xf>
    <xf numFmtId="0" fontId="5" fillId="7" borderId="7" xfId="0" applyFont="1" applyFill="1" applyBorder="1" applyAlignment="1" applyProtection="1">
      <alignment horizontal="right"/>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2" fillId="4" borderId="5" xfId="0" applyFont="1" applyFill="1" applyBorder="1" applyAlignment="1" applyProtection="1">
      <alignment horizontal="center" wrapText="1"/>
    </xf>
    <xf numFmtId="0" fontId="21" fillId="0" borderId="37"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1" fillId="0" borderId="41"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5" fillId="7" borderId="37" xfId="0" applyFont="1" applyFill="1" applyBorder="1" applyAlignment="1" applyProtection="1">
      <alignment horizontal="right"/>
    </xf>
    <xf numFmtId="0" fontId="5" fillId="7" borderId="5" xfId="0" applyFont="1" applyFill="1" applyBorder="1" applyAlignment="1" applyProtection="1">
      <alignment horizontal="right"/>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8" fillId="8" borderId="17" xfId="0" applyFont="1" applyFill="1" applyBorder="1" applyAlignment="1" applyProtection="1">
      <alignment horizontal="center" wrapText="1"/>
    </xf>
    <xf numFmtId="0" fontId="8" fillId="8" borderId="18" xfId="0" applyFont="1" applyFill="1" applyBorder="1" applyAlignment="1" applyProtection="1">
      <alignment horizontal="center" wrapText="1"/>
    </xf>
    <xf numFmtId="0" fontId="2" fillId="4" borderId="37"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1" fillId="0" borderId="17" xfId="0" applyFont="1" applyBorder="1" applyAlignment="1" applyProtection="1">
      <alignment horizontal="center"/>
    </xf>
    <xf numFmtId="0" fontId="1" fillId="0" borderId="0" xfId="0" applyFont="1" applyBorder="1" applyAlignment="1" applyProtection="1">
      <alignment horizontal="center"/>
    </xf>
    <xf numFmtId="0" fontId="1" fillId="0" borderId="18" xfId="0" applyFont="1" applyBorder="1" applyAlignment="1" applyProtection="1">
      <alignment horizontal="center"/>
    </xf>
  </cellXfs>
  <cellStyles count="4">
    <cellStyle name="Currency" xfId="3" builtinId="4"/>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E5F5FF"/>
      <color rgb="FFFFFFCC"/>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E10D8-C13F-4093-ABE0-352CEF4586BC}">
  <dimension ref="A1:G93"/>
  <sheetViews>
    <sheetView tabSelected="1" zoomScaleNormal="100" workbookViewId="0">
      <selection activeCell="F6" sqref="F6"/>
    </sheetView>
  </sheetViews>
  <sheetFormatPr defaultRowHeight="15" x14ac:dyDescent="0.25"/>
  <cols>
    <col min="2" max="2" width="20.85546875" customWidth="1"/>
    <col min="3" max="3" width="43.28515625" customWidth="1"/>
    <col min="4" max="4" width="11.28515625" customWidth="1"/>
    <col min="5" max="5" width="12.42578125" customWidth="1"/>
    <col min="6" max="6" width="22.42578125" customWidth="1"/>
    <col min="7" max="7" width="23.85546875" customWidth="1"/>
  </cols>
  <sheetData>
    <row r="1" spans="1:7" ht="25.5" customHeight="1" x14ac:dyDescent="0.25">
      <c r="A1" s="103" t="s">
        <v>57</v>
      </c>
      <c r="B1" s="104"/>
      <c r="C1" s="104"/>
      <c r="D1" s="104"/>
      <c r="E1" s="104"/>
      <c r="F1" s="104"/>
      <c r="G1" s="105"/>
    </row>
    <row r="2" spans="1:7" x14ac:dyDescent="0.25">
      <c r="A2" s="106" t="s">
        <v>58</v>
      </c>
      <c r="B2" s="107"/>
      <c r="C2" s="107"/>
      <c r="D2" s="107"/>
      <c r="E2" s="107"/>
      <c r="F2" s="107"/>
      <c r="G2" s="108"/>
    </row>
    <row r="3" spans="1:7" ht="38.25" customHeight="1" x14ac:dyDescent="0.25">
      <c r="A3" s="109" t="s">
        <v>59</v>
      </c>
      <c r="B3" s="110"/>
      <c r="C3" s="110"/>
      <c r="D3" s="110"/>
      <c r="E3" s="110"/>
      <c r="F3" s="110"/>
      <c r="G3" s="111"/>
    </row>
    <row r="4" spans="1:7" ht="15.75" thickBot="1" x14ac:dyDescent="0.3">
      <c r="A4" s="112" t="s">
        <v>60</v>
      </c>
      <c r="B4" s="113"/>
      <c r="C4" s="113"/>
      <c r="D4" s="113"/>
      <c r="E4" s="113"/>
      <c r="F4" s="113"/>
      <c r="G4" s="114"/>
    </row>
    <row r="5" spans="1:7" ht="50.1" customHeight="1" thickBot="1" x14ac:dyDescent="0.3">
      <c r="A5" s="91" t="s">
        <v>61</v>
      </c>
      <c r="B5" s="92" t="s">
        <v>62</v>
      </c>
      <c r="C5" s="92" t="s">
        <v>63</v>
      </c>
      <c r="D5" s="92" t="s">
        <v>64</v>
      </c>
      <c r="E5" s="92" t="s">
        <v>65</v>
      </c>
      <c r="F5" s="93" t="s">
        <v>66</v>
      </c>
      <c r="G5" s="93" t="s">
        <v>67</v>
      </c>
    </row>
    <row r="6" spans="1:7" ht="50.1" customHeight="1" thickBot="1" x14ac:dyDescent="0.3">
      <c r="A6" s="76">
        <v>1</v>
      </c>
      <c r="B6" s="77" t="s">
        <v>68</v>
      </c>
      <c r="C6" s="78" t="s">
        <v>69</v>
      </c>
      <c r="D6" s="79" t="s">
        <v>70</v>
      </c>
      <c r="E6" s="79">
        <v>4299</v>
      </c>
      <c r="F6" s="94"/>
      <c r="G6" s="90">
        <f>SUM(E6*F6)</f>
        <v>0</v>
      </c>
    </row>
    <row r="7" spans="1:7" ht="50.1" customHeight="1" thickBot="1" x14ac:dyDescent="0.3">
      <c r="A7" s="76">
        <v>2</v>
      </c>
      <c r="B7" s="80">
        <v>20100110</v>
      </c>
      <c r="C7" s="78" t="s">
        <v>71</v>
      </c>
      <c r="D7" s="79" t="s">
        <v>72</v>
      </c>
      <c r="E7" s="79">
        <v>63</v>
      </c>
      <c r="F7" s="94"/>
      <c r="G7" s="90">
        <f t="shared" ref="G7:G70" si="0">SUM(E7*F7)</f>
        <v>0</v>
      </c>
    </row>
    <row r="8" spans="1:7" ht="50.1" customHeight="1" thickBot="1" x14ac:dyDescent="0.3">
      <c r="A8" s="76">
        <v>3</v>
      </c>
      <c r="B8" s="80">
        <v>20100210</v>
      </c>
      <c r="C8" s="78" t="s">
        <v>73</v>
      </c>
      <c r="D8" s="79" t="s">
        <v>72</v>
      </c>
      <c r="E8" s="79">
        <v>16</v>
      </c>
      <c r="F8" s="94"/>
      <c r="G8" s="90">
        <f t="shared" si="0"/>
        <v>0</v>
      </c>
    </row>
    <row r="9" spans="1:7" ht="50.1" customHeight="1" thickBot="1" x14ac:dyDescent="0.3">
      <c r="A9" s="76">
        <v>4</v>
      </c>
      <c r="B9" s="77" t="s">
        <v>74</v>
      </c>
      <c r="C9" s="78" t="s">
        <v>75</v>
      </c>
      <c r="D9" s="79" t="s">
        <v>76</v>
      </c>
      <c r="E9" s="79">
        <v>140</v>
      </c>
      <c r="F9" s="94"/>
      <c r="G9" s="90">
        <f t="shared" si="0"/>
        <v>0</v>
      </c>
    </row>
    <row r="10" spans="1:7" ht="50.1" customHeight="1" thickBot="1" x14ac:dyDescent="0.3">
      <c r="A10" s="76">
        <v>5</v>
      </c>
      <c r="B10" s="77" t="s">
        <v>77</v>
      </c>
      <c r="C10" s="78" t="s">
        <v>78</v>
      </c>
      <c r="D10" s="79" t="s">
        <v>70</v>
      </c>
      <c r="E10" s="79">
        <v>60</v>
      </c>
      <c r="F10" s="94"/>
      <c r="G10" s="90">
        <f t="shared" si="0"/>
        <v>0</v>
      </c>
    </row>
    <row r="11" spans="1:7" ht="50.1" customHeight="1" thickBot="1" x14ac:dyDescent="0.3">
      <c r="A11" s="76">
        <v>6</v>
      </c>
      <c r="B11" s="80">
        <v>20800150</v>
      </c>
      <c r="C11" s="78" t="s">
        <v>79</v>
      </c>
      <c r="D11" s="79" t="s">
        <v>70</v>
      </c>
      <c r="E11" s="79">
        <v>33</v>
      </c>
      <c r="F11" s="94"/>
      <c r="G11" s="90">
        <f t="shared" si="0"/>
        <v>0</v>
      </c>
    </row>
    <row r="12" spans="1:7" ht="50.1" customHeight="1" thickBot="1" x14ac:dyDescent="0.3">
      <c r="A12" s="76">
        <v>7</v>
      </c>
      <c r="B12" s="80">
        <v>21101615</v>
      </c>
      <c r="C12" s="78" t="s">
        <v>80</v>
      </c>
      <c r="D12" s="79" t="s">
        <v>70</v>
      </c>
      <c r="E12" s="79">
        <v>134</v>
      </c>
      <c r="F12" s="94"/>
      <c r="G12" s="90">
        <f t="shared" si="0"/>
        <v>0</v>
      </c>
    </row>
    <row r="13" spans="1:7" ht="50.1" customHeight="1" thickBot="1" x14ac:dyDescent="0.3">
      <c r="A13" s="76">
        <v>8</v>
      </c>
      <c r="B13" s="80">
        <v>25200110</v>
      </c>
      <c r="C13" s="78" t="s">
        <v>81</v>
      </c>
      <c r="D13" s="79" t="s">
        <v>82</v>
      </c>
      <c r="E13" s="79">
        <v>1201</v>
      </c>
      <c r="F13" s="94"/>
      <c r="G13" s="90">
        <f t="shared" si="0"/>
        <v>0</v>
      </c>
    </row>
    <row r="14" spans="1:7" ht="50.1" customHeight="1" thickBot="1" x14ac:dyDescent="0.3">
      <c r="A14" s="76">
        <v>9</v>
      </c>
      <c r="B14" s="77" t="s">
        <v>68</v>
      </c>
      <c r="C14" s="78" t="s">
        <v>83</v>
      </c>
      <c r="D14" s="79" t="s">
        <v>84</v>
      </c>
      <c r="E14" s="79">
        <v>22</v>
      </c>
      <c r="F14" s="94"/>
      <c r="G14" s="90">
        <f t="shared" si="0"/>
        <v>0</v>
      </c>
    </row>
    <row r="15" spans="1:7" ht="50.1" customHeight="1" thickBot="1" x14ac:dyDescent="0.3">
      <c r="A15" s="76">
        <v>10</v>
      </c>
      <c r="B15" s="77" t="s">
        <v>85</v>
      </c>
      <c r="C15" s="78" t="s">
        <v>86</v>
      </c>
      <c r="D15" s="79" t="s">
        <v>82</v>
      </c>
      <c r="E15" s="79">
        <v>123</v>
      </c>
      <c r="F15" s="94"/>
      <c r="G15" s="90">
        <f t="shared" si="0"/>
        <v>0</v>
      </c>
    </row>
    <row r="16" spans="1:7" ht="50.1" customHeight="1" thickBot="1" x14ac:dyDescent="0.3">
      <c r="A16" s="76">
        <v>11</v>
      </c>
      <c r="B16" s="77" t="s">
        <v>87</v>
      </c>
      <c r="C16" s="78" t="s">
        <v>88</v>
      </c>
      <c r="D16" s="79" t="s">
        <v>82</v>
      </c>
      <c r="E16" s="79">
        <v>200</v>
      </c>
      <c r="F16" s="94"/>
      <c r="G16" s="90">
        <f t="shared" si="0"/>
        <v>0</v>
      </c>
    </row>
    <row r="17" spans="1:7" ht="50.1" customHeight="1" thickBot="1" x14ac:dyDescent="0.3">
      <c r="A17" s="76">
        <v>12</v>
      </c>
      <c r="B17" s="80">
        <v>31101100</v>
      </c>
      <c r="C17" s="78" t="s">
        <v>89</v>
      </c>
      <c r="D17" s="79" t="s">
        <v>70</v>
      </c>
      <c r="E17" s="79">
        <v>553</v>
      </c>
      <c r="F17" s="94"/>
      <c r="G17" s="90">
        <f t="shared" si="0"/>
        <v>0</v>
      </c>
    </row>
    <row r="18" spans="1:7" ht="50.1" customHeight="1" thickBot="1" x14ac:dyDescent="0.3">
      <c r="A18" s="76">
        <v>13</v>
      </c>
      <c r="B18" s="80">
        <v>35300200</v>
      </c>
      <c r="C18" s="78" t="s">
        <v>90</v>
      </c>
      <c r="D18" s="79" t="s">
        <v>82</v>
      </c>
      <c r="E18" s="79">
        <v>2520</v>
      </c>
      <c r="F18" s="94"/>
      <c r="G18" s="90">
        <f t="shared" si="0"/>
        <v>0</v>
      </c>
    </row>
    <row r="19" spans="1:7" ht="50.1" customHeight="1" thickBot="1" x14ac:dyDescent="0.3">
      <c r="A19" s="76">
        <v>14</v>
      </c>
      <c r="B19" s="80">
        <v>40600290</v>
      </c>
      <c r="C19" s="78" t="s">
        <v>91</v>
      </c>
      <c r="D19" s="79" t="s">
        <v>92</v>
      </c>
      <c r="E19" s="79">
        <v>1765</v>
      </c>
      <c r="F19" s="94"/>
      <c r="G19" s="90">
        <f t="shared" si="0"/>
        <v>0</v>
      </c>
    </row>
    <row r="20" spans="1:7" ht="50.1" customHeight="1" thickBot="1" x14ac:dyDescent="0.3">
      <c r="A20" s="76">
        <v>15</v>
      </c>
      <c r="B20" s="80">
        <v>40604060</v>
      </c>
      <c r="C20" s="78" t="s">
        <v>93</v>
      </c>
      <c r="D20" s="79" t="s">
        <v>94</v>
      </c>
      <c r="E20" s="79">
        <v>283</v>
      </c>
      <c r="F20" s="94"/>
      <c r="G20" s="90">
        <f t="shared" si="0"/>
        <v>0</v>
      </c>
    </row>
    <row r="21" spans="1:7" ht="50.1" customHeight="1" thickBot="1" x14ac:dyDescent="0.3">
      <c r="A21" s="76">
        <v>16</v>
      </c>
      <c r="B21" s="77">
        <v>40600635</v>
      </c>
      <c r="C21" s="78" t="s">
        <v>95</v>
      </c>
      <c r="D21" s="79" t="s">
        <v>94</v>
      </c>
      <c r="E21" s="79">
        <v>212</v>
      </c>
      <c r="F21" s="95"/>
      <c r="G21" s="90">
        <f t="shared" si="0"/>
        <v>0</v>
      </c>
    </row>
    <row r="22" spans="1:7" ht="50.1" customHeight="1" thickBot="1" x14ac:dyDescent="0.3">
      <c r="A22" s="76">
        <v>17</v>
      </c>
      <c r="B22" s="80">
        <v>40600525</v>
      </c>
      <c r="C22" s="78" t="s">
        <v>96</v>
      </c>
      <c r="D22" s="79" t="s">
        <v>94</v>
      </c>
      <c r="E22" s="79">
        <v>1</v>
      </c>
      <c r="F22" s="94"/>
      <c r="G22" s="90">
        <f t="shared" si="0"/>
        <v>0</v>
      </c>
    </row>
    <row r="23" spans="1:7" ht="50.1" customHeight="1" thickBot="1" x14ac:dyDescent="0.3">
      <c r="A23" s="76">
        <v>18</v>
      </c>
      <c r="B23" s="77">
        <v>80173</v>
      </c>
      <c r="C23" s="78" t="s">
        <v>97</v>
      </c>
      <c r="D23" s="79" t="s">
        <v>98</v>
      </c>
      <c r="E23" s="79">
        <v>1</v>
      </c>
      <c r="F23" s="94"/>
      <c r="G23" s="90">
        <f t="shared" si="0"/>
        <v>0</v>
      </c>
    </row>
    <row r="24" spans="1:7" ht="50.1" customHeight="1" thickBot="1" x14ac:dyDescent="0.3">
      <c r="A24" s="76">
        <v>19</v>
      </c>
      <c r="B24" s="77" t="s">
        <v>68</v>
      </c>
      <c r="C24" s="78" t="s">
        <v>99</v>
      </c>
      <c r="D24" s="79" t="s">
        <v>100</v>
      </c>
      <c r="E24" s="79">
        <v>1172</v>
      </c>
      <c r="F24" s="94"/>
      <c r="G24" s="90">
        <f t="shared" si="0"/>
        <v>0</v>
      </c>
    </row>
    <row r="25" spans="1:7" ht="50.1" customHeight="1" thickBot="1" x14ac:dyDescent="0.3">
      <c r="A25" s="76">
        <v>20</v>
      </c>
      <c r="B25" s="77" t="s">
        <v>101</v>
      </c>
      <c r="C25" s="78" t="s">
        <v>102</v>
      </c>
      <c r="D25" s="79" t="s">
        <v>100</v>
      </c>
      <c r="E25" s="79">
        <v>3096</v>
      </c>
      <c r="F25" s="94"/>
      <c r="G25" s="90">
        <f t="shared" si="0"/>
        <v>0</v>
      </c>
    </row>
    <row r="26" spans="1:7" ht="50.1" customHeight="1" thickBot="1" x14ac:dyDescent="0.3">
      <c r="A26" s="76">
        <v>21</v>
      </c>
      <c r="B26" s="77" t="s">
        <v>103</v>
      </c>
      <c r="C26" s="78" t="s">
        <v>104</v>
      </c>
      <c r="D26" s="79" t="s">
        <v>100</v>
      </c>
      <c r="E26" s="79">
        <v>872</v>
      </c>
      <c r="F26" s="94"/>
      <c r="G26" s="90">
        <f t="shared" si="0"/>
        <v>0</v>
      </c>
    </row>
    <row r="27" spans="1:7" ht="50.1" customHeight="1" thickBot="1" x14ac:dyDescent="0.3">
      <c r="A27" s="76">
        <v>22</v>
      </c>
      <c r="B27" s="77" t="s">
        <v>105</v>
      </c>
      <c r="C27" s="78" t="s">
        <v>106</v>
      </c>
      <c r="D27" s="79" t="s">
        <v>100</v>
      </c>
      <c r="E27" s="79">
        <v>253</v>
      </c>
      <c r="F27" s="94"/>
      <c r="G27" s="90">
        <f t="shared" si="0"/>
        <v>0</v>
      </c>
    </row>
    <row r="28" spans="1:7" ht="50.1" customHeight="1" thickBot="1" x14ac:dyDescent="0.3">
      <c r="A28" s="76">
        <v>23</v>
      </c>
      <c r="B28" s="77" t="s">
        <v>107</v>
      </c>
      <c r="C28" s="78" t="s">
        <v>108</v>
      </c>
      <c r="D28" s="79" t="s">
        <v>100</v>
      </c>
      <c r="E28" s="79">
        <v>168</v>
      </c>
      <c r="F28" s="94"/>
      <c r="G28" s="90">
        <f t="shared" si="0"/>
        <v>0</v>
      </c>
    </row>
    <row r="29" spans="1:7" ht="50.1" customHeight="1" thickBot="1" x14ac:dyDescent="0.3">
      <c r="A29" s="76">
        <v>24</v>
      </c>
      <c r="B29" s="80">
        <v>42300400</v>
      </c>
      <c r="C29" s="78" t="s">
        <v>109</v>
      </c>
      <c r="D29" s="79" t="s">
        <v>82</v>
      </c>
      <c r="E29" s="79">
        <v>273</v>
      </c>
      <c r="F29" s="94"/>
      <c r="G29" s="90">
        <f t="shared" si="0"/>
        <v>0</v>
      </c>
    </row>
    <row r="30" spans="1:7" ht="50.1" customHeight="1" thickBot="1" x14ac:dyDescent="0.3">
      <c r="A30" s="76">
        <v>25</v>
      </c>
      <c r="B30" s="77">
        <v>60600605</v>
      </c>
      <c r="C30" s="78" t="s">
        <v>110</v>
      </c>
      <c r="D30" s="79" t="s">
        <v>76</v>
      </c>
      <c r="E30" s="79">
        <v>50</v>
      </c>
      <c r="F30" s="94"/>
      <c r="G30" s="90">
        <f t="shared" si="0"/>
        <v>0</v>
      </c>
    </row>
    <row r="31" spans="1:7" ht="50.1" customHeight="1" thickBot="1" x14ac:dyDescent="0.3">
      <c r="A31" s="76">
        <v>26</v>
      </c>
      <c r="B31" s="77" t="s">
        <v>111</v>
      </c>
      <c r="C31" s="78" t="s">
        <v>112</v>
      </c>
      <c r="D31" s="79" t="s">
        <v>76</v>
      </c>
      <c r="E31" s="79">
        <v>1668</v>
      </c>
      <c r="F31" s="94"/>
      <c r="G31" s="90">
        <f t="shared" si="0"/>
        <v>0</v>
      </c>
    </row>
    <row r="32" spans="1:7" ht="50.1" customHeight="1" thickBot="1" x14ac:dyDescent="0.3">
      <c r="A32" s="76">
        <v>27</v>
      </c>
      <c r="B32" s="77" t="s">
        <v>68</v>
      </c>
      <c r="C32" s="78" t="s">
        <v>113</v>
      </c>
      <c r="D32" s="79" t="s">
        <v>94</v>
      </c>
      <c r="E32" s="79">
        <v>195</v>
      </c>
      <c r="F32" s="94"/>
      <c r="G32" s="90">
        <f t="shared" si="0"/>
        <v>0</v>
      </c>
    </row>
    <row r="33" spans="1:7" ht="50.1" customHeight="1" thickBot="1" x14ac:dyDescent="0.3">
      <c r="A33" s="76">
        <v>28</v>
      </c>
      <c r="B33" s="77" t="s">
        <v>68</v>
      </c>
      <c r="C33" s="78" t="s">
        <v>114</v>
      </c>
      <c r="D33" s="79" t="s">
        <v>84</v>
      </c>
      <c r="E33" s="79">
        <v>568</v>
      </c>
      <c r="F33" s="94"/>
      <c r="G33" s="90">
        <f t="shared" si="0"/>
        <v>0</v>
      </c>
    </row>
    <row r="34" spans="1:7" ht="50.1" customHeight="1" thickBot="1" x14ac:dyDescent="0.3">
      <c r="A34" s="76">
        <v>29</v>
      </c>
      <c r="B34" s="77" t="s">
        <v>68</v>
      </c>
      <c r="C34" s="78" t="s">
        <v>115</v>
      </c>
      <c r="D34" s="79" t="s">
        <v>84</v>
      </c>
      <c r="E34" s="79">
        <v>100</v>
      </c>
      <c r="F34" s="94"/>
      <c r="G34" s="90">
        <f t="shared" si="0"/>
        <v>0</v>
      </c>
    </row>
    <row r="35" spans="1:7" ht="50.1" customHeight="1" thickBot="1" x14ac:dyDescent="0.3">
      <c r="A35" s="76">
        <v>30</v>
      </c>
      <c r="B35" s="77" t="s">
        <v>116</v>
      </c>
      <c r="C35" s="78" t="s">
        <v>117</v>
      </c>
      <c r="D35" s="79" t="s">
        <v>82</v>
      </c>
      <c r="E35" s="79">
        <v>160</v>
      </c>
      <c r="F35" s="94"/>
      <c r="G35" s="90">
        <f t="shared" si="0"/>
        <v>0</v>
      </c>
    </row>
    <row r="36" spans="1:7" ht="50.1" customHeight="1" thickBot="1" x14ac:dyDescent="0.3">
      <c r="A36" s="76">
        <v>31</v>
      </c>
      <c r="B36" s="77" t="s">
        <v>68</v>
      </c>
      <c r="C36" s="78" t="s">
        <v>118</v>
      </c>
      <c r="D36" s="79" t="s">
        <v>76</v>
      </c>
      <c r="E36" s="79">
        <v>281</v>
      </c>
      <c r="F36" s="95"/>
      <c r="G36" s="90">
        <f t="shared" si="0"/>
        <v>0</v>
      </c>
    </row>
    <row r="37" spans="1:7" ht="50.1" customHeight="1" thickBot="1" x14ac:dyDescent="0.3">
      <c r="A37" s="76">
        <v>32</v>
      </c>
      <c r="B37" s="77" t="s">
        <v>68</v>
      </c>
      <c r="C37" s="78" t="s">
        <v>119</v>
      </c>
      <c r="D37" s="79" t="s">
        <v>82</v>
      </c>
      <c r="E37" s="79">
        <v>466</v>
      </c>
      <c r="F37" s="94"/>
      <c r="G37" s="90">
        <f t="shared" si="0"/>
        <v>0</v>
      </c>
    </row>
    <row r="38" spans="1:7" ht="50.1" customHeight="1" thickBot="1" x14ac:dyDescent="0.3">
      <c r="A38" s="76">
        <v>33</v>
      </c>
      <c r="B38" s="77" t="s">
        <v>68</v>
      </c>
      <c r="C38" s="78" t="s">
        <v>120</v>
      </c>
      <c r="D38" s="79" t="s">
        <v>100</v>
      </c>
      <c r="E38" s="79">
        <v>3931</v>
      </c>
      <c r="F38" s="94"/>
      <c r="G38" s="90">
        <f t="shared" si="0"/>
        <v>0</v>
      </c>
    </row>
    <row r="39" spans="1:7" ht="50.1" customHeight="1" thickBot="1" x14ac:dyDescent="0.3">
      <c r="A39" s="76">
        <v>34</v>
      </c>
      <c r="B39" s="77" t="s">
        <v>121</v>
      </c>
      <c r="C39" s="81" t="s">
        <v>122</v>
      </c>
      <c r="D39" s="76" t="s">
        <v>82</v>
      </c>
      <c r="E39" s="79">
        <v>286</v>
      </c>
      <c r="F39" s="94"/>
      <c r="G39" s="90">
        <f t="shared" si="0"/>
        <v>0</v>
      </c>
    </row>
    <row r="40" spans="1:7" ht="50.1" customHeight="1" thickBot="1" x14ac:dyDescent="0.3">
      <c r="A40" s="76">
        <v>35</v>
      </c>
      <c r="B40" s="80">
        <v>78300100</v>
      </c>
      <c r="C40" s="82" t="s">
        <v>123</v>
      </c>
      <c r="D40" s="79" t="s">
        <v>100</v>
      </c>
      <c r="E40" s="79">
        <v>368</v>
      </c>
      <c r="F40" s="94"/>
      <c r="G40" s="90">
        <f t="shared" si="0"/>
        <v>0</v>
      </c>
    </row>
    <row r="41" spans="1:7" ht="50.1" customHeight="1" thickBot="1" x14ac:dyDescent="0.3">
      <c r="A41" s="76">
        <v>36</v>
      </c>
      <c r="B41" s="77" t="s">
        <v>124</v>
      </c>
      <c r="C41" s="78" t="s">
        <v>125</v>
      </c>
      <c r="D41" s="79" t="s">
        <v>84</v>
      </c>
      <c r="E41" s="79">
        <v>2</v>
      </c>
      <c r="F41" s="94"/>
      <c r="G41" s="90">
        <f t="shared" si="0"/>
        <v>0</v>
      </c>
    </row>
    <row r="42" spans="1:7" ht="50.1" customHeight="1" thickBot="1" x14ac:dyDescent="0.3">
      <c r="A42" s="76">
        <v>37</v>
      </c>
      <c r="B42" s="77" t="s">
        <v>126</v>
      </c>
      <c r="C42" s="78" t="s">
        <v>127</v>
      </c>
      <c r="D42" s="79" t="s">
        <v>84</v>
      </c>
      <c r="E42" s="79">
        <v>4</v>
      </c>
      <c r="F42" s="94"/>
      <c r="G42" s="90">
        <f t="shared" si="0"/>
        <v>0</v>
      </c>
    </row>
    <row r="43" spans="1:7" ht="50.1" customHeight="1" thickBot="1" x14ac:dyDescent="0.3">
      <c r="A43" s="76">
        <v>38</v>
      </c>
      <c r="B43" s="77" t="s">
        <v>68</v>
      </c>
      <c r="C43" s="78" t="s">
        <v>128</v>
      </c>
      <c r="D43" s="79" t="s">
        <v>84</v>
      </c>
      <c r="E43" s="79">
        <v>5</v>
      </c>
      <c r="F43" s="94"/>
      <c r="G43" s="90">
        <f t="shared" si="0"/>
        <v>0</v>
      </c>
    </row>
    <row r="44" spans="1:7" ht="50.1" customHeight="1" thickBot="1" x14ac:dyDescent="0.3">
      <c r="A44" s="76">
        <v>39</v>
      </c>
      <c r="B44" s="77" t="s">
        <v>68</v>
      </c>
      <c r="C44" s="78" t="s">
        <v>129</v>
      </c>
      <c r="D44" s="79" t="s">
        <v>76</v>
      </c>
      <c r="E44" s="79">
        <v>58</v>
      </c>
      <c r="F44" s="94"/>
      <c r="G44" s="90">
        <f t="shared" si="0"/>
        <v>0</v>
      </c>
    </row>
    <row r="45" spans="1:7" ht="50.1" customHeight="1" thickBot="1" x14ac:dyDescent="0.3">
      <c r="A45" s="76">
        <v>40</v>
      </c>
      <c r="B45" s="77" t="s">
        <v>130</v>
      </c>
      <c r="C45" s="78" t="s">
        <v>131</v>
      </c>
      <c r="D45" s="79" t="s">
        <v>84</v>
      </c>
      <c r="E45" s="79">
        <v>7</v>
      </c>
      <c r="F45" s="94"/>
      <c r="G45" s="90">
        <f t="shared" si="0"/>
        <v>0</v>
      </c>
    </row>
    <row r="46" spans="1:7" ht="50.1" customHeight="1" thickBot="1" x14ac:dyDescent="0.3">
      <c r="A46" s="76">
        <v>41</v>
      </c>
      <c r="B46" s="77" t="s">
        <v>68</v>
      </c>
      <c r="C46" s="78" t="s">
        <v>132</v>
      </c>
      <c r="D46" s="79" t="s">
        <v>76</v>
      </c>
      <c r="E46" s="79">
        <v>743</v>
      </c>
      <c r="F46" s="94"/>
      <c r="G46" s="90">
        <f t="shared" si="0"/>
        <v>0</v>
      </c>
    </row>
    <row r="47" spans="1:7" ht="50.1" customHeight="1" thickBot="1" x14ac:dyDescent="0.3">
      <c r="A47" s="76">
        <v>42</v>
      </c>
      <c r="B47" s="77" t="s">
        <v>68</v>
      </c>
      <c r="C47" s="78" t="s">
        <v>133</v>
      </c>
      <c r="D47" s="79" t="s">
        <v>84</v>
      </c>
      <c r="E47" s="79">
        <v>4</v>
      </c>
      <c r="F47" s="94"/>
      <c r="G47" s="90">
        <f t="shared" si="0"/>
        <v>0</v>
      </c>
    </row>
    <row r="48" spans="1:7" ht="50.1" customHeight="1" thickBot="1" x14ac:dyDescent="0.3">
      <c r="A48" s="76">
        <v>43</v>
      </c>
      <c r="B48" s="77" t="s">
        <v>68</v>
      </c>
      <c r="C48" s="78" t="s">
        <v>134</v>
      </c>
      <c r="D48" s="79" t="s">
        <v>84</v>
      </c>
      <c r="E48" s="79">
        <v>2</v>
      </c>
      <c r="F48" s="94"/>
      <c r="G48" s="90">
        <f t="shared" si="0"/>
        <v>0</v>
      </c>
    </row>
    <row r="49" spans="1:7" ht="50.1" customHeight="1" thickBot="1" x14ac:dyDescent="0.3">
      <c r="A49" s="76">
        <v>44</v>
      </c>
      <c r="B49" s="77" t="s">
        <v>68</v>
      </c>
      <c r="C49" s="78" t="s">
        <v>135</v>
      </c>
      <c r="D49" s="79" t="s">
        <v>84</v>
      </c>
      <c r="E49" s="79">
        <v>2</v>
      </c>
      <c r="F49" s="94"/>
      <c r="G49" s="90">
        <f t="shared" si="0"/>
        <v>0</v>
      </c>
    </row>
    <row r="50" spans="1:7" ht="50.1" customHeight="1" thickBot="1" x14ac:dyDescent="0.3">
      <c r="A50" s="76">
        <v>45</v>
      </c>
      <c r="B50" s="77" t="s">
        <v>68</v>
      </c>
      <c r="C50" s="78" t="s">
        <v>136</v>
      </c>
      <c r="D50" s="79" t="s">
        <v>137</v>
      </c>
      <c r="E50" s="79">
        <v>4</v>
      </c>
      <c r="F50" s="94"/>
      <c r="G50" s="90">
        <f t="shared" si="0"/>
        <v>0</v>
      </c>
    </row>
    <row r="51" spans="1:7" ht="50.1" customHeight="1" thickBot="1" x14ac:dyDescent="0.3">
      <c r="A51" s="76">
        <v>46</v>
      </c>
      <c r="B51" s="80">
        <v>78000400</v>
      </c>
      <c r="C51" s="78" t="s">
        <v>138</v>
      </c>
      <c r="D51" s="79" t="s">
        <v>76</v>
      </c>
      <c r="E51" s="79">
        <v>344</v>
      </c>
      <c r="F51" s="94"/>
      <c r="G51" s="90">
        <f t="shared" si="0"/>
        <v>0</v>
      </c>
    </row>
    <row r="52" spans="1:7" ht="50.1" customHeight="1" thickBot="1" x14ac:dyDescent="0.3">
      <c r="A52" s="76">
        <v>47</v>
      </c>
      <c r="B52" s="80">
        <v>78000650</v>
      </c>
      <c r="C52" s="78" t="s">
        <v>139</v>
      </c>
      <c r="D52" s="79" t="s">
        <v>76</v>
      </c>
      <c r="E52" s="79">
        <v>241</v>
      </c>
      <c r="F52" s="95"/>
      <c r="G52" s="90">
        <f t="shared" si="0"/>
        <v>0</v>
      </c>
    </row>
    <row r="53" spans="1:7" ht="50.1" customHeight="1" thickBot="1" x14ac:dyDescent="0.3">
      <c r="A53" s="76">
        <v>48</v>
      </c>
      <c r="B53" s="77" t="s">
        <v>140</v>
      </c>
      <c r="C53" s="78" t="s">
        <v>141</v>
      </c>
      <c r="D53" s="79" t="s">
        <v>100</v>
      </c>
      <c r="E53" s="79">
        <v>74</v>
      </c>
      <c r="F53" s="94"/>
      <c r="G53" s="90">
        <f t="shared" si="0"/>
        <v>0</v>
      </c>
    </row>
    <row r="54" spans="1:7" ht="50.1" customHeight="1" thickBot="1" x14ac:dyDescent="0.3">
      <c r="A54" s="76">
        <v>49</v>
      </c>
      <c r="B54" s="77" t="s">
        <v>142</v>
      </c>
      <c r="C54" s="78" t="s">
        <v>143</v>
      </c>
      <c r="D54" s="79" t="s">
        <v>100</v>
      </c>
      <c r="E54" s="79">
        <v>8</v>
      </c>
      <c r="F54" s="94"/>
      <c r="G54" s="90">
        <f t="shared" si="0"/>
        <v>0</v>
      </c>
    </row>
    <row r="55" spans="1:7" ht="50.1" customHeight="1" thickBot="1" x14ac:dyDescent="0.3">
      <c r="A55" s="76">
        <v>50</v>
      </c>
      <c r="B55" s="77" t="s">
        <v>68</v>
      </c>
      <c r="C55" s="78" t="s">
        <v>144</v>
      </c>
      <c r="D55" s="79" t="s">
        <v>84</v>
      </c>
      <c r="E55" s="79">
        <v>16</v>
      </c>
      <c r="F55" s="94"/>
      <c r="G55" s="90">
        <f t="shared" si="0"/>
        <v>0</v>
      </c>
    </row>
    <row r="56" spans="1:7" ht="50.1" customHeight="1" thickBot="1" x14ac:dyDescent="0.3">
      <c r="A56" s="76">
        <v>51</v>
      </c>
      <c r="B56" s="77" t="s">
        <v>68</v>
      </c>
      <c r="C56" s="78" t="s">
        <v>145</v>
      </c>
      <c r="D56" s="79" t="s">
        <v>84</v>
      </c>
      <c r="E56" s="79">
        <v>2</v>
      </c>
      <c r="F56" s="94"/>
      <c r="G56" s="90">
        <f t="shared" si="0"/>
        <v>0</v>
      </c>
    </row>
    <row r="57" spans="1:7" ht="50.1" customHeight="1" thickBot="1" x14ac:dyDescent="0.3">
      <c r="A57" s="76">
        <v>52</v>
      </c>
      <c r="B57" s="77" t="s">
        <v>146</v>
      </c>
      <c r="C57" s="78" t="s">
        <v>147</v>
      </c>
      <c r="D57" s="79" t="s">
        <v>84</v>
      </c>
      <c r="E57" s="79">
        <v>8</v>
      </c>
      <c r="F57" s="94"/>
      <c r="G57" s="90">
        <f t="shared" si="0"/>
        <v>0</v>
      </c>
    </row>
    <row r="58" spans="1:7" ht="50.1" customHeight="1" thickBot="1" x14ac:dyDescent="0.3">
      <c r="A58" s="76">
        <v>53</v>
      </c>
      <c r="B58" s="77" t="s">
        <v>68</v>
      </c>
      <c r="C58" s="78" t="s">
        <v>148</v>
      </c>
      <c r="D58" s="79" t="s">
        <v>84</v>
      </c>
      <c r="E58" s="79">
        <v>14</v>
      </c>
      <c r="F58" s="94"/>
      <c r="G58" s="90">
        <f t="shared" si="0"/>
        <v>0</v>
      </c>
    </row>
    <row r="59" spans="1:7" ht="50.1" customHeight="1" thickBot="1" x14ac:dyDescent="0.3">
      <c r="A59" s="76">
        <v>54</v>
      </c>
      <c r="B59" s="77" t="s">
        <v>68</v>
      </c>
      <c r="C59" s="78" t="s">
        <v>149</v>
      </c>
      <c r="D59" s="79" t="s">
        <v>76</v>
      </c>
      <c r="E59" s="79">
        <v>32</v>
      </c>
      <c r="F59" s="94"/>
      <c r="G59" s="90">
        <f t="shared" si="0"/>
        <v>0</v>
      </c>
    </row>
    <row r="60" spans="1:7" ht="50.1" customHeight="1" thickBot="1" x14ac:dyDescent="0.3">
      <c r="A60" s="76">
        <v>55</v>
      </c>
      <c r="B60" s="83">
        <v>112</v>
      </c>
      <c r="C60" s="78" t="s">
        <v>150</v>
      </c>
      <c r="D60" s="79" t="s">
        <v>84</v>
      </c>
      <c r="E60" s="79">
        <v>4</v>
      </c>
      <c r="F60" s="94"/>
      <c r="G60" s="90">
        <f t="shared" si="0"/>
        <v>0</v>
      </c>
    </row>
    <row r="61" spans="1:7" ht="50.1" customHeight="1" thickBot="1" x14ac:dyDescent="0.3">
      <c r="A61" s="76">
        <v>56</v>
      </c>
      <c r="B61" s="77">
        <v>132</v>
      </c>
      <c r="C61" s="78" t="s">
        <v>151</v>
      </c>
      <c r="D61" s="79" t="s">
        <v>76</v>
      </c>
      <c r="E61" s="79">
        <v>136</v>
      </c>
      <c r="F61" s="94"/>
      <c r="G61" s="90">
        <f t="shared" si="0"/>
        <v>0</v>
      </c>
    </row>
    <row r="62" spans="1:7" ht="50.1" customHeight="1" thickBot="1" x14ac:dyDescent="0.3">
      <c r="A62" s="76">
        <v>57</v>
      </c>
      <c r="B62" s="83">
        <v>157</v>
      </c>
      <c r="C62" s="78" t="s">
        <v>152</v>
      </c>
      <c r="D62" s="79" t="s">
        <v>84</v>
      </c>
      <c r="E62" s="79">
        <v>9</v>
      </c>
      <c r="F62" s="94"/>
      <c r="G62" s="90">
        <f t="shared" si="0"/>
        <v>0</v>
      </c>
    </row>
    <row r="63" spans="1:7" ht="50.1" customHeight="1" thickBot="1" x14ac:dyDescent="0.3">
      <c r="A63" s="76">
        <v>58</v>
      </c>
      <c r="B63" s="77" t="s">
        <v>153</v>
      </c>
      <c r="C63" s="78" t="s">
        <v>154</v>
      </c>
      <c r="D63" s="79" t="s">
        <v>76</v>
      </c>
      <c r="E63" s="79">
        <v>708</v>
      </c>
      <c r="F63" s="94"/>
      <c r="G63" s="90">
        <f t="shared" si="0"/>
        <v>0</v>
      </c>
    </row>
    <row r="64" spans="1:7" ht="50.1" customHeight="1" thickBot="1" x14ac:dyDescent="0.3">
      <c r="A64" s="76">
        <v>59</v>
      </c>
      <c r="B64" s="83" t="s">
        <v>155</v>
      </c>
      <c r="C64" s="78" t="s">
        <v>156</v>
      </c>
      <c r="D64" s="79" t="s">
        <v>76</v>
      </c>
      <c r="E64" s="79">
        <v>262</v>
      </c>
      <c r="F64" s="94"/>
      <c r="G64" s="90">
        <f t="shared" si="0"/>
        <v>0</v>
      </c>
    </row>
    <row r="65" spans="1:7" ht="50.1" customHeight="1" thickBot="1" x14ac:dyDescent="0.3">
      <c r="A65" s="76">
        <v>60</v>
      </c>
      <c r="B65" s="77">
        <v>196</v>
      </c>
      <c r="C65" s="78" t="s">
        <v>157</v>
      </c>
      <c r="D65" s="79" t="s">
        <v>76</v>
      </c>
      <c r="E65" s="79">
        <v>294</v>
      </c>
      <c r="F65" s="94"/>
      <c r="G65" s="90">
        <f t="shared" si="0"/>
        <v>0</v>
      </c>
    </row>
    <row r="66" spans="1:7" ht="50.1" customHeight="1" thickBot="1" x14ac:dyDescent="0.3">
      <c r="A66" s="76">
        <v>61</v>
      </c>
      <c r="B66" s="83">
        <v>213</v>
      </c>
      <c r="C66" s="78" t="s">
        <v>158</v>
      </c>
      <c r="D66" s="79" t="s">
        <v>84</v>
      </c>
      <c r="E66" s="79">
        <v>3</v>
      </c>
      <c r="F66" s="95"/>
      <c r="G66" s="90">
        <f t="shared" si="0"/>
        <v>0</v>
      </c>
    </row>
    <row r="67" spans="1:7" ht="50.1" customHeight="1" thickBot="1" x14ac:dyDescent="0.3">
      <c r="A67" s="76">
        <v>62</v>
      </c>
      <c r="B67" s="77">
        <v>214</v>
      </c>
      <c r="C67" s="78" t="s">
        <v>159</v>
      </c>
      <c r="D67" s="79" t="s">
        <v>84</v>
      </c>
      <c r="E67" s="79">
        <v>1</v>
      </c>
      <c r="F67" s="94"/>
      <c r="G67" s="90">
        <f t="shared" si="0"/>
        <v>0</v>
      </c>
    </row>
    <row r="68" spans="1:7" ht="50.1" customHeight="1" thickBot="1" x14ac:dyDescent="0.3">
      <c r="A68" s="76">
        <v>63</v>
      </c>
      <c r="B68" s="83" t="s">
        <v>160</v>
      </c>
      <c r="C68" s="78" t="s">
        <v>161</v>
      </c>
      <c r="D68" s="79" t="s">
        <v>84</v>
      </c>
      <c r="E68" s="79">
        <v>1</v>
      </c>
      <c r="F68" s="94"/>
      <c r="G68" s="90">
        <f t="shared" si="0"/>
        <v>0</v>
      </c>
    </row>
    <row r="69" spans="1:7" ht="50.1" customHeight="1" thickBot="1" x14ac:dyDescent="0.3">
      <c r="A69" s="76">
        <v>64</v>
      </c>
      <c r="B69" s="77">
        <v>235</v>
      </c>
      <c r="C69" s="78" t="s">
        <v>162</v>
      </c>
      <c r="D69" s="79" t="s">
        <v>84</v>
      </c>
      <c r="E69" s="79">
        <v>1</v>
      </c>
      <c r="F69" s="94"/>
      <c r="G69" s="90">
        <f t="shared" si="0"/>
        <v>0</v>
      </c>
    </row>
    <row r="70" spans="1:7" ht="50.1" customHeight="1" thickBot="1" x14ac:dyDescent="0.3">
      <c r="A70" s="76">
        <v>65</v>
      </c>
      <c r="B70" s="83">
        <v>270</v>
      </c>
      <c r="C70" s="78" t="s">
        <v>163</v>
      </c>
      <c r="D70" s="79" t="s">
        <v>76</v>
      </c>
      <c r="E70" s="79">
        <v>220</v>
      </c>
      <c r="F70" s="94"/>
      <c r="G70" s="90">
        <f t="shared" si="0"/>
        <v>0</v>
      </c>
    </row>
    <row r="71" spans="1:7" ht="50.1" customHeight="1" thickBot="1" x14ac:dyDescent="0.3">
      <c r="A71" s="76">
        <v>66</v>
      </c>
      <c r="B71" s="77">
        <v>249</v>
      </c>
      <c r="C71" s="78" t="s">
        <v>164</v>
      </c>
      <c r="D71" s="79" t="s">
        <v>76</v>
      </c>
      <c r="E71" s="79">
        <v>1967</v>
      </c>
      <c r="F71" s="94"/>
      <c r="G71" s="90">
        <f t="shared" ref="G71:G91" si="1">SUM(E71*F71)</f>
        <v>0</v>
      </c>
    </row>
    <row r="72" spans="1:7" ht="50.1" customHeight="1" thickBot="1" x14ac:dyDescent="0.3">
      <c r="A72" s="76">
        <v>67</v>
      </c>
      <c r="B72" s="83">
        <v>265</v>
      </c>
      <c r="C72" s="78" t="s">
        <v>165</v>
      </c>
      <c r="D72" s="79" t="s">
        <v>84</v>
      </c>
      <c r="E72" s="79">
        <v>2</v>
      </c>
      <c r="F72" s="94"/>
      <c r="G72" s="90">
        <f t="shared" si="1"/>
        <v>0</v>
      </c>
    </row>
    <row r="73" spans="1:7" ht="50.1" customHeight="1" thickBot="1" x14ac:dyDescent="0.3">
      <c r="A73" s="76">
        <v>68</v>
      </c>
      <c r="B73" s="77">
        <v>510</v>
      </c>
      <c r="C73" s="78" t="s">
        <v>166</v>
      </c>
      <c r="D73" s="79" t="s">
        <v>84</v>
      </c>
      <c r="E73" s="79">
        <v>2</v>
      </c>
      <c r="F73" s="94"/>
      <c r="G73" s="90">
        <f t="shared" si="1"/>
        <v>0</v>
      </c>
    </row>
    <row r="74" spans="1:7" ht="50.1" customHeight="1" thickBot="1" x14ac:dyDescent="0.3">
      <c r="A74" s="76">
        <v>69</v>
      </c>
      <c r="B74" s="83">
        <v>526</v>
      </c>
      <c r="C74" s="78" t="s">
        <v>167</v>
      </c>
      <c r="D74" s="79" t="s">
        <v>84</v>
      </c>
      <c r="E74" s="79">
        <v>3</v>
      </c>
      <c r="F74" s="94"/>
      <c r="G74" s="90">
        <f t="shared" si="1"/>
        <v>0</v>
      </c>
    </row>
    <row r="75" spans="1:7" ht="50.1" customHeight="1" thickBot="1" x14ac:dyDescent="0.3">
      <c r="A75" s="76">
        <v>70</v>
      </c>
      <c r="B75" s="77">
        <v>529</v>
      </c>
      <c r="C75" s="78" t="s">
        <v>168</v>
      </c>
      <c r="D75" s="79" t="s">
        <v>84</v>
      </c>
      <c r="E75" s="79">
        <v>3</v>
      </c>
      <c r="F75" s="94"/>
      <c r="G75" s="90">
        <f t="shared" si="1"/>
        <v>0</v>
      </c>
    </row>
    <row r="76" spans="1:7" ht="50.1" customHeight="1" thickBot="1" x14ac:dyDescent="0.3">
      <c r="A76" s="76">
        <v>71</v>
      </c>
      <c r="B76" s="83">
        <v>539</v>
      </c>
      <c r="C76" s="78" t="s">
        <v>169</v>
      </c>
      <c r="D76" s="79" t="s">
        <v>84</v>
      </c>
      <c r="E76" s="79">
        <v>2</v>
      </c>
      <c r="F76" s="94"/>
      <c r="G76" s="90">
        <f t="shared" si="1"/>
        <v>0</v>
      </c>
    </row>
    <row r="77" spans="1:7" ht="50.1" customHeight="1" thickBot="1" x14ac:dyDescent="0.3">
      <c r="A77" s="76">
        <v>72</v>
      </c>
      <c r="B77" s="77">
        <v>502</v>
      </c>
      <c r="C77" s="78" t="s">
        <v>170</v>
      </c>
      <c r="D77" s="79" t="s">
        <v>76</v>
      </c>
      <c r="E77" s="79">
        <v>1233</v>
      </c>
      <c r="F77" s="94"/>
      <c r="G77" s="90">
        <f t="shared" si="1"/>
        <v>0</v>
      </c>
    </row>
    <row r="78" spans="1:7" ht="50.1" customHeight="1" thickBot="1" x14ac:dyDescent="0.3">
      <c r="A78" s="76">
        <v>73</v>
      </c>
      <c r="B78" s="83">
        <v>601</v>
      </c>
      <c r="C78" s="78" t="s">
        <v>171</v>
      </c>
      <c r="D78" s="79" t="s">
        <v>84</v>
      </c>
      <c r="E78" s="79">
        <v>5</v>
      </c>
      <c r="F78" s="94"/>
      <c r="G78" s="90">
        <f t="shared" si="1"/>
        <v>0</v>
      </c>
    </row>
    <row r="79" spans="1:7" ht="50.1" customHeight="1" thickBot="1" x14ac:dyDescent="0.3">
      <c r="A79" s="76">
        <v>74</v>
      </c>
      <c r="B79" s="77">
        <v>705</v>
      </c>
      <c r="C79" s="78" t="s">
        <v>172</v>
      </c>
      <c r="D79" s="79" t="s">
        <v>84</v>
      </c>
      <c r="E79" s="79">
        <v>6</v>
      </c>
      <c r="F79" s="94"/>
      <c r="G79" s="90">
        <f t="shared" si="1"/>
        <v>0</v>
      </c>
    </row>
    <row r="80" spans="1:7" ht="50.1" customHeight="1" thickBot="1" x14ac:dyDescent="0.3">
      <c r="A80" s="76">
        <v>75</v>
      </c>
      <c r="B80" s="83" t="s">
        <v>173</v>
      </c>
      <c r="C80" s="78" t="s">
        <v>174</v>
      </c>
      <c r="D80" s="79" t="s">
        <v>84</v>
      </c>
      <c r="E80" s="79">
        <v>6</v>
      </c>
      <c r="F80" s="94"/>
      <c r="G80" s="90">
        <f t="shared" si="1"/>
        <v>0</v>
      </c>
    </row>
    <row r="81" spans="1:7" ht="50.1" customHeight="1" thickBot="1" x14ac:dyDescent="0.3">
      <c r="A81" s="76">
        <v>76</v>
      </c>
      <c r="B81" s="77">
        <v>1628</v>
      </c>
      <c r="C81" s="78" t="s">
        <v>175</v>
      </c>
      <c r="D81" s="79" t="s">
        <v>84</v>
      </c>
      <c r="E81" s="79">
        <v>6</v>
      </c>
      <c r="F81" s="94"/>
      <c r="G81" s="90">
        <f t="shared" si="1"/>
        <v>0</v>
      </c>
    </row>
    <row r="82" spans="1:7" ht="50.1" customHeight="1" thickBot="1" x14ac:dyDescent="0.3">
      <c r="A82" s="76">
        <v>77</v>
      </c>
      <c r="B82" s="83">
        <v>2993</v>
      </c>
      <c r="C82" s="78" t="s">
        <v>176</v>
      </c>
      <c r="D82" s="79" t="s">
        <v>84</v>
      </c>
      <c r="E82" s="79">
        <v>6</v>
      </c>
      <c r="F82" s="95"/>
      <c r="G82" s="90">
        <f t="shared" si="1"/>
        <v>0</v>
      </c>
    </row>
    <row r="83" spans="1:7" ht="50.1" customHeight="1" thickBot="1" x14ac:dyDescent="0.3">
      <c r="A83" s="76">
        <v>78</v>
      </c>
      <c r="B83" s="77" t="s">
        <v>68</v>
      </c>
      <c r="C83" s="78" t="s">
        <v>177</v>
      </c>
      <c r="D83" s="79" t="s">
        <v>84</v>
      </c>
      <c r="E83" s="79">
        <v>2</v>
      </c>
      <c r="F83" s="94"/>
      <c r="G83" s="90">
        <f t="shared" si="1"/>
        <v>0</v>
      </c>
    </row>
    <row r="84" spans="1:7" ht="50.1" customHeight="1" thickBot="1" x14ac:dyDescent="0.3">
      <c r="A84" s="76">
        <v>79</v>
      </c>
      <c r="B84" s="77" t="s">
        <v>68</v>
      </c>
      <c r="C84" s="78" t="s">
        <v>178</v>
      </c>
      <c r="D84" s="79" t="s">
        <v>98</v>
      </c>
      <c r="E84" s="79">
        <v>1</v>
      </c>
      <c r="F84" s="94"/>
      <c r="G84" s="90">
        <f t="shared" si="1"/>
        <v>0</v>
      </c>
    </row>
    <row r="85" spans="1:7" ht="50.1" customHeight="1" thickBot="1" x14ac:dyDescent="0.3">
      <c r="A85" s="76">
        <v>80</v>
      </c>
      <c r="B85" s="77" t="s">
        <v>179</v>
      </c>
      <c r="C85" s="78" t="s">
        <v>180</v>
      </c>
      <c r="D85" s="79" t="s">
        <v>181</v>
      </c>
      <c r="E85" s="79">
        <v>3</v>
      </c>
      <c r="F85" s="94"/>
      <c r="G85" s="90">
        <f t="shared" si="1"/>
        <v>0</v>
      </c>
    </row>
    <row r="86" spans="1:7" ht="50.1" customHeight="1" thickBot="1" x14ac:dyDescent="0.3">
      <c r="A86" s="76">
        <v>81</v>
      </c>
      <c r="B86" s="77">
        <v>66901001</v>
      </c>
      <c r="C86" s="78" t="s">
        <v>182</v>
      </c>
      <c r="D86" s="79" t="s">
        <v>98</v>
      </c>
      <c r="E86" s="79">
        <v>1</v>
      </c>
      <c r="F86" s="94"/>
      <c r="G86" s="90">
        <f t="shared" si="1"/>
        <v>0</v>
      </c>
    </row>
    <row r="87" spans="1:7" ht="50.1" customHeight="1" thickBot="1" x14ac:dyDescent="0.3">
      <c r="A87" s="76">
        <v>82</v>
      </c>
      <c r="B87" s="77">
        <v>66901003</v>
      </c>
      <c r="C87" s="78" t="s">
        <v>183</v>
      </c>
      <c r="D87" s="79" t="s">
        <v>98</v>
      </c>
      <c r="E87" s="79">
        <v>1</v>
      </c>
      <c r="F87" s="94"/>
      <c r="G87" s="90">
        <f t="shared" si="1"/>
        <v>0</v>
      </c>
    </row>
    <row r="88" spans="1:7" ht="50.1" customHeight="1" thickBot="1" x14ac:dyDescent="0.3">
      <c r="A88" s="76">
        <v>83</v>
      </c>
      <c r="B88" s="77">
        <v>66901006</v>
      </c>
      <c r="C88" s="78" t="s">
        <v>195</v>
      </c>
      <c r="D88" s="79" t="s">
        <v>184</v>
      </c>
      <c r="E88" s="79">
        <v>20</v>
      </c>
      <c r="F88" s="94"/>
      <c r="G88" s="90">
        <f t="shared" si="1"/>
        <v>0</v>
      </c>
    </row>
    <row r="89" spans="1:7" ht="50.1" customHeight="1" thickBot="1" x14ac:dyDescent="0.3">
      <c r="A89" s="76">
        <v>84</v>
      </c>
      <c r="B89" s="77">
        <v>66900200</v>
      </c>
      <c r="C89" s="78" t="s">
        <v>185</v>
      </c>
      <c r="D89" s="79" t="s">
        <v>70</v>
      </c>
      <c r="E89" s="79">
        <v>1000</v>
      </c>
      <c r="F89" s="94"/>
      <c r="G89" s="90">
        <f t="shared" si="1"/>
        <v>0</v>
      </c>
    </row>
    <row r="90" spans="1:7" ht="50.1" customHeight="1" thickBot="1" x14ac:dyDescent="0.3">
      <c r="A90" s="76">
        <v>85</v>
      </c>
      <c r="B90" s="84" t="s">
        <v>68</v>
      </c>
      <c r="C90" s="85" t="s">
        <v>186</v>
      </c>
      <c r="D90" s="86" t="s">
        <v>94</v>
      </c>
      <c r="E90" s="86">
        <v>6</v>
      </c>
      <c r="F90" s="96"/>
      <c r="G90" s="90">
        <f t="shared" si="1"/>
        <v>0</v>
      </c>
    </row>
    <row r="91" spans="1:7" ht="50.1" customHeight="1" thickBot="1" x14ac:dyDescent="0.3">
      <c r="A91" s="76">
        <v>86</v>
      </c>
      <c r="B91" s="87">
        <v>66900530</v>
      </c>
      <c r="C91" s="82" t="s">
        <v>187</v>
      </c>
      <c r="D91" s="88" t="s">
        <v>84</v>
      </c>
      <c r="E91" s="88">
        <v>2</v>
      </c>
      <c r="F91" s="97"/>
      <c r="G91" s="90">
        <f t="shared" si="1"/>
        <v>0</v>
      </c>
    </row>
    <row r="92" spans="1:7" ht="53.25" customHeight="1" thickBot="1" x14ac:dyDescent="0.3">
      <c r="A92" s="89">
        <v>87</v>
      </c>
      <c r="B92" s="115" t="s">
        <v>191</v>
      </c>
      <c r="C92" s="116"/>
      <c r="D92" s="101"/>
      <c r="E92" s="101"/>
      <c r="F92" s="102"/>
      <c r="G92" s="100">
        <f>SUM(G6:G91)</f>
        <v>0</v>
      </c>
    </row>
    <row r="93" spans="1:7" ht="15.75" thickTop="1" x14ac:dyDescent="0.25"/>
  </sheetData>
  <sheetProtection algorithmName="SHA-512" hashValue="BLoi4t8v1WBlJMYIq4j/PAx5LbkJvXEmTdgcrxEGVPeJNJ8K6LWMio+olcaeC7lZoPrQSCPFDhzxYpnoHIaa4w==" saltValue="m+ILyhX3s0bsa9H1df4FHg==" spinCount="100000" sheet="1" objects="1" scenarios="1"/>
  <protectedRanges>
    <protectedRange sqref="F6:F91" name="Range1"/>
  </protectedRanges>
  <mergeCells count="5">
    <mergeCell ref="A1:G1"/>
    <mergeCell ref="A2:G2"/>
    <mergeCell ref="A3:G3"/>
    <mergeCell ref="A4:G4"/>
    <mergeCell ref="B92:C92"/>
  </mergeCells>
  <printOptions gridLines="1"/>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showGridLines="0" view="pageLayout" topLeftCell="A4" zoomScaleNormal="90" zoomScaleSheetLayoutView="100" workbookViewId="0">
      <selection activeCell="B15" sqref="B15:D15"/>
    </sheetView>
  </sheetViews>
  <sheetFormatPr defaultRowHeight="16.5" x14ac:dyDescent="0.3"/>
  <cols>
    <col min="1" max="1" width="10.5703125" style="1" customWidth="1"/>
    <col min="2" max="2" width="21.28515625" style="1" customWidth="1"/>
    <col min="3" max="3" width="61" style="1" customWidth="1"/>
    <col min="4" max="4" width="28.28515625" style="1" customWidth="1"/>
    <col min="5" max="5" width="9.140625" style="1" customWidth="1"/>
    <col min="6" max="16384" width="9.140625" style="1"/>
  </cols>
  <sheetData>
    <row r="1" spans="1:4" ht="24.95" customHeight="1" x14ac:dyDescent="0.3">
      <c r="A1" s="136" t="s">
        <v>13</v>
      </c>
      <c r="B1" s="137"/>
      <c r="C1" s="140" t="s">
        <v>51</v>
      </c>
      <c r="D1" s="141"/>
    </row>
    <row r="2" spans="1:4" ht="24.95" customHeight="1" x14ac:dyDescent="0.3">
      <c r="A2" s="138" t="s">
        <v>25</v>
      </c>
      <c r="B2" s="139"/>
      <c r="C2" s="67" t="s">
        <v>52</v>
      </c>
      <c r="D2" s="68"/>
    </row>
    <row r="3" spans="1:4" ht="24.95" customHeight="1" x14ac:dyDescent="0.3">
      <c r="A3" s="138" t="s">
        <v>26</v>
      </c>
      <c r="B3" s="139"/>
      <c r="C3" s="71">
        <v>22759</v>
      </c>
      <c r="D3" s="69"/>
    </row>
    <row r="4" spans="1:4" ht="8.25" customHeight="1" x14ac:dyDescent="0.3">
      <c r="A4" s="130"/>
      <c r="B4" s="131"/>
      <c r="C4" s="131"/>
      <c r="D4" s="132"/>
    </row>
    <row r="5" spans="1:4" ht="47.25" customHeight="1" thickBot="1" x14ac:dyDescent="0.4">
      <c r="A5" s="133" t="s">
        <v>188</v>
      </c>
      <c r="B5" s="134"/>
      <c r="C5" s="134"/>
      <c r="D5" s="135"/>
    </row>
    <row r="6" spans="1:4" ht="21.75" thickTop="1" thickBot="1" x14ac:dyDescent="0.35">
      <c r="A6" s="59" t="s">
        <v>2</v>
      </c>
      <c r="B6" s="56" t="s">
        <v>3</v>
      </c>
      <c r="C6" s="56"/>
      <c r="D6" s="60" t="s">
        <v>44</v>
      </c>
    </row>
    <row r="7" spans="1:4" ht="45" customHeight="1" thickTop="1" x14ac:dyDescent="0.3">
      <c r="A7" s="63">
        <v>1</v>
      </c>
      <c r="B7" s="142" t="s">
        <v>56</v>
      </c>
      <c r="C7" s="142"/>
      <c r="D7" s="99">
        <f>SUM('Schedule of Prices'!G92)</f>
        <v>0</v>
      </c>
    </row>
    <row r="8" spans="1:4" ht="45" customHeight="1" x14ac:dyDescent="0.3">
      <c r="A8" s="64">
        <v>2</v>
      </c>
      <c r="B8" s="143" t="s">
        <v>4</v>
      </c>
      <c r="C8" s="143"/>
      <c r="D8" s="73">
        <v>100000</v>
      </c>
    </row>
    <row r="9" spans="1:4" ht="45" customHeight="1" x14ac:dyDescent="0.3">
      <c r="A9" s="64">
        <v>3</v>
      </c>
      <c r="B9" s="143" t="s">
        <v>0</v>
      </c>
      <c r="C9" s="143"/>
      <c r="D9" s="74">
        <v>50000</v>
      </c>
    </row>
    <row r="10" spans="1:4" ht="24" customHeight="1" x14ac:dyDescent="0.3">
      <c r="A10" s="65">
        <v>4</v>
      </c>
      <c r="B10" s="152" t="s">
        <v>194</v>
      </c>
      <c r="C10" s="153"/>
      <c r="D10" s="75">
        <f>SUM(D7:D9)</f>
        <v>150000</v>
      </c>
    </row>
    <row r="11" spans="1:4" ht="24" customHeight="1" thickBot="1" x14ac:dyDescent="0.35">
      <c r="A11" s="66">
        <v>5</v>
      </c>
      <c r="B11" s="154" t="s">
        <v>193</v>
      </c>
      <c r="C11" s="155"/>
      <c r="D11" s="98">
        <f>SUM('Award Criteria Figure'!C38)</f>
        <v>150000</v>
      </c>
    </row>
    <row r="12" spans="1:4" ht="17.25" thickBot="1" x14ac:dyDescent="0.35">
      <c r="A12" s="156" t="s">
        <v>43</v>
      </c>
      <c r="B12" s="156"/>
      <c r="C12" s="156"/>
      <c r="D12" s="2"/>
    </row>
    <row r="13" spans="1:4" ht="36" customHeight="1" thickBot="1" x14ac:dyDescent="0.35">
      <c r="A13" s="157" t="s">
        <v>49</v>
      </c>
      <c r="B13" s="158"/>
      <c r="C13" s="158"/>
      <c r="D13" s="159"/>
    </row>
    <row r="14" spans="1:4" x14ac:dyDescent="0.3">
      <c r="A14" s="55" t="s">
        <v>6</v>
      </c>
      <c r="B14" s="147"/>
      <c r="C14" s="147"/>
      <c r="D14" s="148"/>
    </row>
    <row r="15" spans="1:4" x14ac:dyDescent="0.3">
      <c r="A15" s="55" t="s">
        <v>7</v>
      </c>
      <c r="B15" s="150"/>
      <c r="C15" s="150"/>
      <c r="D15" s="151"/>
    </row>
    <row r="16" spans="1:4" ht="17.25" thickBot="1" x14ac:dyDescent="0.35">
      <c r="A16" s="57"/>
      <c r="B16" s="119"/>
      <c r="C16" s="119"/>
      <c r="D16" s="120"/>
    </row>
    <row r="17" spans="1:4" ht="16.5" customHeight="1" thickBot="1" x14ac:dyDescent="0.35">
      <c r="A17" s="144" t="s">
        <v>9</v>
      </c>
      <c r="B17" s="145"/>
      <c r="C17" s="145"/>
      <c r="D17" s="146"/>
    </row>
    <row r="18" spans="1:4" ht="16.5" customHeight="1" x14ac:dyDescent="0.3">
      <c r="A18" s="54" t="s">
        <v>8</v>
      </c>
      <c r="B18" s="147"/>
      <c r="C18" s="147"/>
      <c r="D18" s="148"/>
    </row>
    <row r="19" spans="1:4" x14ac:dyDescent="0.3">
      <c r="A19" s="55" t="s">
        <v>42</v>
      </c>
      <c r="B19" s="149"/>
      <c r="C19" s="150"/>
      <c r="D19" s="151"/>
    </row>
    <row r="20" spans="1:4" ht="17.25" thickBot="1" x14ac:dyDescent="0.35">
      <c r="A20" s="29"/>
      <c r="B20" s="119"/>
      <c r="C20" s="119"/>
      <c r="D20" s="120"/>
    </row>
    <row r="21" spans="1:4" ht="18.75" customHeight="1" thickBot="1" x14ac:dyDescent="0.35">
      <c r="A21" s="144" t="s">
        <v>18</v>
      </c>
      <c r="B21" s="145"/>
      <c r="C21" s="145"/>
      <c r="D21" s="146"/>
    </row>
    <row r="22" spans="1:4" ht="119.25" customHeight="1" thickBot="1" x14ac:dyDescent="0.35">
      <c r="A22" s="123" t="s">
        <v>190</v>
      </c>
      <c r="B22" s="124"/>
      <c r="C22" s="124"/>
      <c r="D22" s="125"/>
    </row>
    <row r="23" spans="1:4" ht="21" customHeight="1" x14ac:dyDescent="0.3">
      <c r="A23" s="30" t="s">
        <v>14</v>
      </c>
      <c r="B23" s="31" t="s">
        <v>16</v>
      </c>
      <c r="C23" s="121" t="s">
        <v>189</v>
      </c>
      <c r="D23" s="122"/>
    </row>
    <row r="24" spans="1:4" ht="16.5" customHeight="1" x14ac:dyDescent="0.3">
      <c r="A24" s="3" t="s">
        <v>15</v>
      </c>
      <c r="B24" s="4" t="s">
        <v>40</v>
      </c>
      <c r="C24" s="126" t="s">
        <v>54</v>
      </c>
      <c r="D24" s="127"/>
    </row>
    <row r="25" spans="1:4" ht="16.5" customHeight="1" x14ac:dyDescent="0.3">
      <c r="A25" s="7" t="s">
        <v>24</v>
      </c>
      <c r="B25" s="4" t="s">
        <v>41</v>
      </c>
      <c r="C25" s="128" t="s">
        <v>54</v>
      </c>
      <c r="D25" s="129"/>
    </row>
    <row r="26" spans="1:4" ht="16.5" customHeight="1" x14ac:dyDescent="0.3">
      <c r="A26" s="5" t="s">
        <v>19</v>
      </c>
      <c r="B26" s="4" t="s">
        <v>21</v>
      </c>
      <c r="C26" s="126" t="s">
        <v>55</v>
      </c>
      <c r="D26" s="127"/>
    </row>
    <row r="27" spans="1:4" ht="16.5" customHeight="1" thickBot="1" x14ac:dyDescent="0.35">
      <c r="A27" s="61" t="s">
        <v>20</v>
      </c>
      <c r="B27" s="62" t="s">
        <v>17</v>
      </c>
      <c r="C27" s="117" t="s">
        <v>192</v>
      </c>
      <c r="D27" s="118"/>
    </row>
  </sheetData>
  <sheetProtection algorithmName="SHA-512" hashValue="Y84JB2xxA2v3P+ycdVvHJfUSEKXS9OwzB5sE6OcP0/RW3dZSiU9aEmBsvpmpeenrSAzYHCG7j9Vk3aCKAJ32kQ==" saltValue="vxZ1wOa1mVlPD/dgcRav1Q==" spinCount="100000" sheet="1" selectLockedCells="1"/>
  <mergeCells count="27">
    <mergeCell ref="B7:C7"/>
    <mergeCell ref="B8:C8"/>
    <mergeCell ref="B9:C9"/>
    <mergeCell ref="A21:D21"/>
    <mergeCell ref="B18:D18"/>
    <mergeCell ref="B19:D19"/>
    <mergeCell ref="B10:C10"/>
    <mergeCell ref="B11:C11"/>
    <mergeCell ref="A17:D17"/>
    <mergeCell ref="A12:C12"/>
    <mergeCell ref="A13:D13"/>
    <mergeCell ref="B14:D14"/>
    <mergeCell ref="B15:D15"/>
    <mergeCell ref="A4:D4"/>
    <mergeCell ref="A5:D5"/>
    <mergeCell ref="A1:B1"/>
    <mergeCell ref="A2:B2"/>
    <mergeCell ref="A3:B3"/>
    <mergeCell ref="C1:D1"/>
    <mergeCell ref="C27:D27"/>
    <mergeCell ref="B16:D16"/>
    <mergeCell ref="B20:D20"/>
    <mergeCell ref="C23:D23"/>
    <mergeCell ref="A22:D22"/>
    <mergeCell ref="C24:D24"/>
    <mergeCell ref="C25:D25"/>
    <mergeCell ref="C26:D26"/>
  </mergeCells>
  <printOptions horizontalCentered="1"/>
  <pageMargins left="0.25" right="0.25" top="0.75" bottom="0.75" header="0.3" footer="0.3"/>
  <pageSetup scale="84" orientation="portrait" r:id="rId1"/>
  <headerFooter>
    <oddHeader>&amp;C&amp;"Arial Narrow,Bold"&amp;14B. BID FORM - WPA STREET RECONSTRUCTION (MEDILL AVENUE)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9DD2-A833-4539-881B-97301F48EFA2}">
  <sheetPr>
    <pageSetUpPr fitToPage="1"/>
  </sheetPr>
  <dimension ref="A1:C50"/>
  <sheetViews>
    <sheetView view="pageLayout" topLeftCell="A16" zoomScale="80" zoomScaleNormal="100" zoomScalePageLayoutView="80" workbookViewId="0">
      <selection activeCell="C23" sqref="C23"/>
    </sheetView>
  </sheetViews>
  <sheetFormatPr defaultColWidth="1" defaultRowHeight="15" x14ac:dyDescent="0.25"/>
  <cols>
    <col min="1" max="1" width="21.28515625" customWidth="1"/>
    <col min="2" max="2" width="68.42578125" customWidth="1"/>
    <col min="3" max="3" width="18.7109375" customWidth="1"/>
  </cols>
  <sheetData>
    <row r="1" spans="1:3" ht="24.95" customHeight="1" thickTop="1" x14ac:dyDescent="0.25">
      <c r="A1" s="8" t="s">
        <v>13</v>
      </c>
      <c r="B1" s="70" t="s">
        <v>53</v>
      </c>
      <c r="C1" s="26"/>
    </row>
    <row r="2" spans="1:3" ht="24.95" customHeight="1" x14ac:dyDescent="0.25">
      <c r="A2" s="21" t="s">
        <v>25</v>
      </c>
      <c r="B2" s="58" t="s">
        <v>52</v>
      </c>
      <c r="C2" s="27"/>
    </row>
    <row r="3" spans="1:3" ht="24.95" customHeight="1" x14ac:dyDescent="0.25">
      <c r="A3" s="21" t="s">
        <v>26</v>
      </c>
      <c r="B3" s="72">
        <v>22759</v>
      </c>
      <c r="C3" s="39"/>
    </row>
    <row r="4" spans="1:3" ht="8.25" hidden="1" customHeight="1" x14ac:dyDescent="0.25">
      <c r="A4" s="167"/>
      <c r="B4" s="168"/>
      <c r="C4" s="169"/>
    </row>
    <row r="5" spans="1:3" ht="33" hidden="1" customHeight="1" x14ac:dyDescent="0.25">
      <c r="A5" s="40"/>
      <c r="B5" s="41"/>
      <c r="C5" s="42" t="s">
        <v>1</v>
      </c>
    </row>
    <row r="6" spans="1:3" ht="18" hidden="1" x14ac:dyDescent="0.25">
      <c r="A6" s="40"/>
      <c r="B6" s="41"/>
      <c r="C6" s="9">
        <f>SUM('BidFormWPAStreets(MedillAve)'!D10)</f>
        <v>150000</v>
      </c>
    </row>
    <row r="7" spans="1:3" ht="41.25" customHeight="1" x14ac:dyDescent="0.35">
      <c r="A7" s="170" t="s">
        <v>39</v>
      </c>
      <c r="B7" s="134"/>
      <c r="C7" s="171"/>
    </row>
    <row r="8" spans="1:3" ht="24.75" customHeight="1" x14ac:dyDescent="0.35">
      <c r="A8" s="40"/>
      <c r="B8" s="41"/>
      <c r="C8" s="43" t="s">
        <v>12</v>
      </c>
    </row>
    <row r="9" spans="1:3" ht="8.25" customHeight="1" x14ac:dyDescent="0.3">
      <c r="A9" s="40"/>
      <c r="B9" s="41"/>
      <c r="C9" s="28"/>
    </row>
    <row r="10" spans="1:3" s="6" customFormat="1" ht="18.75" x14ac:dyDescent="0.3">
      <c r="A10" s="10" t="s">
        <v>11</v>
      </c>
      <c r="B10" s="32"/>
      <c r="C10" s="11">
        <f>SUM('BidFormWPAStreets(MedillAve)'!D10)</f>
        <v>150000</v>
      </c>
    </row>
    <row r="11" spans="1:3" ht="18.75" customHeight="1" x14ac:dyDescent="0.3">
      <c r="A11" s="12" t="s">
        <v>27</v>
      </c>
      <c r="B11" s="24"/>
      <c r="C11" s="13"/>
    </row>
    <row r="12" spans="1:3" ht="18.75" customHeight="1" x14ac:dyDescent="0.3">
      <c r="A12" s="12" t="s">
        <v>28</v>
      </c>
      <c r="B12" s="24"/>
      <c r="C12" s="14">
        <f>SUM(C10*C11)*0.04</f>
        <v>0</v>
      </c>
    </row>
    <row r="13" spans="1:3" ht="18.75" customHeight="1" x14ac:dyDescent="0.3">
      <c r="A13" s="15"/>
      <c r="B13" s="33"/>
      <c r="C13" s="16"/>
    </row>
    <row r="14" spans="1:3" ht="18.75" customHeight="1" x14ac:dyDescent="0.3">
      <c r="A14" s="12"/>
      <c r="B14" s="24"/>
      <c r="C14" s="14">
        <f>SUM($C$10)</f>
        <v>150000</v>
      </c>
    </row>
    <row r="15" spans="1:3" ht="18.75" customHeight="1" x14ac:dyDescent="0.3">
      <c r="A15" s="12" t="s">
        <v>29</v>
      </c>
      <c r="B15" s="24"/>
      <c r="C15" s="13"/>
    </row>
    <row r="16" spans="1:3" ht="18.75" customHeight="1" x14ac:dyDescent="0.3">
      <c r="A16" s="12" t="s">
        <v>34</v>
      </c>
      <c r="B16" s="24"/>
      <c r="C16" s="14">
        <f t="shared" ref="C16" si="0">SUM(C14*C15)*0.03</f>
        <v>0</v>
      </c>
    </row>
    <row r="17" spans="1:3" ht="18.75" customHeight="1" x14ac:dyDescent="0.3">
      <c r="A17" s="15"/>
      <c r="B17" s="33"/>
      <c r="C17" s="16"/>
    </row>
    <row r="18" spans="1:3" ht="18.75" customHeight="1" x14ac:dyDescent="0.3">
      <c r="A18" s="12"/>
      <c r="B18" s="24"/>
      <c r="C18" s="14">
        <f>SUM($C$10)</f>
        <v>150000</v>
      </c>
    </row>
    <row r="19" spans="1:3" ht="18.75" customHeight="1" x14ac:dyDescent="0.3">
      <c r="A19" s="12" t="s">
        <v>30</v>
      </c>
      <c r="B19" s="24"/>
      <c r="C19" s="13"/>
    </row>
    <row r="20" spans="1:3" ht="18.75" customHeight="1" x14ac:dyDescent="0.3">
      <c r="A20" s="12" t="s">
        <v>33</v>
      </c>
      <c r="B20" s="24"/>
      <c r="C20" s="14">
        <f t="shared" ref="C20" si="1">SUM(C18*C19)*0.01</f>
        <v>0</v>
      </c>
    </row>
    <row r="21" spans="1:3" ht="18.75" customHeight="1" x14ac:dyDescent="0.3">
      <c r="A21" s="15"/>
      <c r="B21" s="33"/>
      <c r="C21" s="16"/>
    </row>
    <row r="22" spans="1:3" ht="18.75" customHeight="1" x14ac:dyDescent="0.3">
      <c r="A22" s="12"/>
      <c r="B22" s="24"/>
      <c r="C22" s="14">
        <f>SUM($C$10)</f>
        <v>150000</v>
      </c>
    </row>
    <row r="23" spans="1:3" ht="18.75" customHeight="1" x14ac:dyDescent="0.3">
      <c r="A23" s="12" t="s">
        <v>31</v>
      </c>
      <c r="B23" s="24"/>
      <c r="C23" s="13"/>
    </row>
    <row r="24" spans="1:3" ht="18.75" customHeight="1" x14ac:dyDescent="0.3">
      <c r="A24" s="12" t="s">
        <v>32</v>
      </c>
      <c r="B24" s="24"/>
      <c r="C24" s="14">
        <f t="shared" ref="C24" si="2">SUM(C22*C23)*0.04</f>
        <v>0</v>
      </c>
    </row>
    <row r="25" spans="1:3" ht="18.75" customHeight="1" x14ac:dyDescent="0.3">
      <c r="A25" s="15"/>
      <c r="B25" s="33"/>
      <c r="C25" s="16"/>
    </row>
    <row r="26" spans="1:3" ht="18.75" customHeight="1" x14ac:dyDescent="0.3">
      <c r="A26" s="12"/>
      <c r="B26" s="24"/>
      <c r="C26" s="14">
        <f>SUM($C$10)</f>
        <v>150000</v>
      </c>
    </row>
    <row r="27" spans="1:3" ht="18.75" customHeight="1" x14ac:dyDescent="0.3">
      <c r="A27" s="12" t="s">
        <v>35</v>
      </c>
      <c r="B27" s="24"/>
      <c r="C27" s="13"/>
    </row>
    <row r="28" spans="1:3" ht="18.75" customHeight="1" x14ac:dyDescent="0.3">
      <c r="A28" s="12" t="s">
        <v>36</v>
      </c>
      <c r="B28" s="24"/>
      <c r="C28" s="14">
        <f t="shared" ref="C28" si="3">SUM(C26*C27)*0.03</f>
        <v>0</v>
      </c>
    </row>
    <row r="29" spans="1:3" ht="18.75" customHeight="1" x14ac:dyDescent="0.3">
      <c r="A29" s="15"/>
      <c r="B29" s="33"/>
      <c r="C29" s="16"/>
    </row>
    <row r="30" spans="1:3" ht="18.75" customHeight="1" x14ac:dyDescent="0.3">
      <c r="A30" s="12"/>
      <c r="B30" s="24"/>
      <c r="C30" s="14">
        <f>SUM($C$10)</f>
        <v>150000</v>
      </c>
    </row>
    <row r="31" spans="1:3" ht="18.75" customHeight="1" x14ac:dyDescent="0.3">
      <c r="A31" s="12" t="s">
        <v>37</v>
      </c>
      <c r="B31" s="24"/>
      <c r="C31" s="13"/>
    </row>
    <row r="32" spans="1:3" ht="18.75" customHeight="1" x14ac:dyDescent="0.3">
      <c r="A32" s="12" t="s">
        <v>38</v>
      </c>
      <c r="B32" s="24"/>
      <c r="C32" s="14">
        <f t="shared" ref="C32" si="4">SUM(C30*C31)*0.01</f>
        <v>0</v>
      </c>
    </row>
    <row r="33" spans="1:3" ht="18.75" customHeight="1" x14ac:dyDescent="0.3">
      <c r="A33" s="15"/>
      <c r="B33" s="33"/>
      <c r="C33" s="16"/>
    </row>
    <row r="34" spans="1:3" ht="18.75" customHeight="1" x14ac:dyDescent="0.3">
      <c r="A34" s="12"/>
      <c r="B34" s="24"/>
      <c r="C34" s="14">
        <f>SUM($C$10)</f>
        <v>150000</v>
      </c>
    </row>
    <row r="35" spans="1:3" ht="18.75" customHeight="1" x14ac:dyDescent="0.3">
      <c r="A35" s="12" t="s">
        <v>10</v>
      </c>
      <c r="B35" s="24"/>
      <c r="C35" s="14">
        <f>SUM(C12+C16+C20+C24+C28+C32)</f>
        <v>0</v>
      </c>
    </row>
    <row r="36" spans="1:3" ht="18.75" customHeight="1" x14ac:dyDescent="0.3">
      <c r="A36" s="12" t="s">
        <v>23</v>
      </c>
      <c r="B36" s="24"/>
      <c r="C36" s="14">
        <f t="shared" ref="C36" si="5">SUM(C34-C35)</f>
        <v>150000</v>
      </c>
    </row>
    <row r="37" spans="1:3" ht="8.85" customHeight="1" x14ac:dyDescent="0.3">
      <c r="A37" s="47"/>
      <c r="B37" s="48"/>
      <c r="C37" s="17"/>
    </row>
    <row r="38" spans="1:3" ht="24" customHeight="1" thickBot="1" x14ac:dyDescent="0.3">
      <c r="A38" s="18" t="s">
        <v>22</v>
      </c>
      <c r="B38" s="34"/>
      <c r="C38" s="19">
        <f t="shared" ref="C38" si="6">SUM(C36)</f>
        <v>150000</v>
      </c>
    </row>
    <row r="39" spans="1:3" ht="17.45" customHeight="1" thickBot="1" x14ac:dyDescent="0.3">
      <c r="A39" s="165" t="s">
        <v>5</v>
      </c>
      <c r="B39" s="166"/>
      <c r="C39" s="44"/>
    </row>
    <row r="40" spans="1:3" ht="17.45" customHeight="1" thickBot="1" x14ac:dyDescent="0.3">
      <c r="A40" s="172" t="s">
        <v>9</v>
      </c>
      <c r="B40" s="145"/>
      <c r="C40" s="173"/>
    </row>
    <row r="41" spans="1:3" ht="17.45" customHeight="1" x14ac:dyDescent="0.3">
      <c r="A41" s="52" t="s">
        <v>8</v>
      </c>
      <c r="B41" s="147"/>
      <c r="C41" s="164"/>
    </row>
    <row r="42" spans="1:3" ht="17.45" customHeight="1" x14ac:dyDescent="0.3">
      <c r="A42" s="53" t="s">
        <v>42</v>
      </c>
      <c r="B42" s="149"/>
      <c r="C42" s="163"/>
    </row>
    <row r="43" spans="1:3" ht="17.45" customHeight="1" thickBot="1" x14ac:dyDescent="0.35">
      <c r="A43" s="174"/>
      <c r="B43" s="175"/>
      <c r="C43" s="176"/>
    </row>
    <row r="44" spans="1:3" ht="18.75" thickBot="1" x14ac:dyDescent="0.3">
      <c r="A44" s="172" t="s">
        <v>18</v>
      </c>
      <c r="B44" s="145"/>
      <c r="C44" s="173"/>
    </row>
    <row r="45" spans="1:3" ht="125.25" customHeight="1" thickBot="1" x14ac:dyDescent="0.3">
      <c r="A45" s="160" t="s">
        <v>50</v>
      </c>
      <c r="B45" s="161"/>
      <c r="C45" s="162"/>
    </row>
    <row r="46" spans="1:3" ht="16.5" x14ac:dyDescent="0.3">
      <c r="A46" s="49" t="s">
        <v>45</v>
      </c>
      <c r="B46" s="50"/>
      <c r="C46" s="51"/>
    </row>
    <row r="47" spans="1:3" ht="16.5" x14ac:dyDescent="0.3">
      <c r="A47" s="20" t="s">
        <v>46</v>
      </c>
      <c r="B47" s="35"/>
      <c r="C47" s="45"/>
    </row>
    <row r="48" spans="1:3" ht="16.5" x14ac:dyDescent="0.3">
      <c r="A48" s="22" t="s">
        <v>47</v>
      </c>
      <c r="B48" s="36"/>
      <c r="C48" s="25"/>
    </row>
    <row r="49" spans="1:3" ht="17.25" thickBot="1" x14ac:dyDescent="0.35">
      <c r="A49" s="23" t="s">
        <v>48</v>
      </c>
      <c r="B49" s="37"/>
      <c r="C49" s="46"/>
    </row>
    <row r="50" spans="1:3" ht="18.75" thickTop="1" x14ac:dyDescent="0.25">
      <c r="C50" s="38"/>
    </row>
  </sheetData>
  <sheetProtection algorithmName="SHA-512" hashValue="1GqgC7e3gmBmtFyJf0gxGUc0206yzoiKlmQEyYc6v9MWddGbkZdhMCVDedFzk75xJUGISHtL1JeowQXs5gfAMw==" saltValue="SMXSWus7ShNILjO5B0GrpQ==" spinCount="100000" sheet="1" selectLockedCells="1"/>
  <mergeCells count="9">
    <mergeCell ref="A45:C45"/>
    <mergeCell ref="B42:C42"/>
    <mergeCell ref="B41:C41"/>
    <mergeCell ref="A39:B39"/>
    <mergeCell ref="A4:C4"/>
    <mergeCell ref="A7:C7"/>
    <mergeCell ref="A40:C40"/>
    <mergeCell ref="A43:C43"/>
    <mergeCell ref="A44:C44"/>
  </mergeCells>
  <printOptions horizontalCentered="1"/>
  <pageMargins left="0.25" right="0.25" top="0.5" bottom="0.5" header="0.25"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Schedule of Prices</vt:lpstr>
      <vt:lpstr>BidFormWPAStreets(MedillAve)</vt:lpstr>
      <vt:lpstr>Award Criteria Figure</vt:lpstr>
      <vt:lpstr>'Award Criteria Figure'!Print_Area</vt:lpstr>
      <vt:lpstr>'BidFormWPAStreets(MedillAve)'!Print_Area</vt:lpstr>
      <vt:lpstr>'Schedule of Prices'!Print_Titles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Montenegro, Patricia</dc:creator>
  <cp:lastModifiedBy>Administrator</cp:lastModifiedBy>
  <cp:lastPrinted>2022-08-29T17:02:09Z</cp:lastPrinted>
  <dcterms:created xsi:type="dcterms:W3CDTF">2018-01-03T19:56:21Z</dcterms:created>
  <dcterms:modified xsi:type="dcterms:W3CDTF">2022-09-19T19:48:05Z</dcterms:modified>
</cp:coreProperties>
</file>