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Q:\Chicago Department of Transportation\WPA Streets\Fillmore St\Construction\IFB\"/>
    </mc:Choice>
  </mc:AlternateContent>
  <xr:revisionPtr revIDLastSave="0" documentId="8_{4D17264D-579E-4522-9D52-9CC0BE920DDF}" xr6:coauthVersionLast="47" xr6:coauthVersionMax="47" xr10:uidLastSave="{00000000-0000-0000-0000-000000000000}"/>
  <bookViews>
    <workbookView xWindow="28680" yWindow="-120" windowWidth="29040" windowHeight="16440" xr2:uid="{00000000-000D-0000-FFFF-FFFF00000000}"/>
  </bookViews>
  <sheets>
    <sheet name="Schedule of Prices" sheetId="4" r:id="rId1"/>
    <sheet name="BidFormWPAStreets(Fillmore St)" sheetId="1" r:id="rId2"/>
    <sheet name="Award Criteria Figure" sheetId="3" r:id="rId3"/>
  </sheets>
  <definedNames>
    <definedName name="_Hlk110319912" localSheetId="0">'Schedule of Prices'!#REF!</definedName>
    <definedName name="_xlnm.Print_Area" localSheetId="2">'Award Criteria Figure'!$A$1:$C$49</definedName>
    <definedName name="_xlnm.Print_Area" localSheetId="1">'BidFormWPAStreets(Fillmore St)'!$A$1:$D$27</definedName>
    <definedName name="_xlnm.Print_Titles" localSheetId="0">'Schedule of Prices'!$1:$5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0" i="4" l="1"/>
  <c r="G91" i="4"/>
  <c r="G92" i="4"/>
  <c r="G93" i="4"/>
  <c r="G94" i="4"/>
  <c r="G95" i="4"/>
  <c r="G96" i="4"/>
  <c r="G97" i="4"/>
  <c r="G98" i="4"/>
  <c r="G99"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100" i="4" l="1"/>
  <c r="D7" i="1" l="1"/>
  <c r="D10" i="1" s="1"/>
  <c r="C6" i="3" l="1"/>
  <c r="C10" i="3"/>
  <c r="C12" i="3" s="1"/>
  <c r="C26" i="3" l="1"/>
  <c r="C28" i="3" s="1"/>
  <c r="C22" i="3"/>
  <c r="C24" i="3" s="1"/>
  <c r="C14" i="3"/>
  <c r="C16" i="3" s="1"/>
  <c r="C34" i="3"/>
  <c r="C18" i="3"/>
  <c r="C20" i="3" s="1"/>
  <c r="C30" i="3"/>
  <c r="C32" i="3" s="1"/>
  <c r="C35" i="3" l="1"/>
  <c r="C36" i="3" s="1"/>
  <c r="C38" i="3" s="1"/>
  <c r="D11" i="1" s="1"/>
</calcChain>
</file>

<file path=xl/sharedStrings.xml><?xml version="1.0" encoding="utf-8"?>
<sst xmlns="http://schemas.openxmlformats.org/spreadsheetml/2006/main" count="330" uniqueCount="211">
  <si>
    <t>Site Work Allowance</t>
  </si>
  <si>
    <t>TOTAL BASE WORK ONLY</t>
  </si>
  <si>
    <t>LINE</t>
  </si>
  <si>
    <t>DESCRIPTION</t>
  </si>
  <si>
    <t>Commission's Contract Contingency</t>
  </si>
  <si>
    <t>Accepted by the Commission</t>
  </si>
  <si>
    <t>Name:</t>
  </si>
  <si>
    <t>Address:</t>
  </si>
  <si>
    <t>Firm Name:</t>
  </si>
  <si>
    <t>BIDDER'S INFORMATION</t>
  </si>
  <si>
    <t>Line 14.  Total of Lines 3, 5, 7, 9, 11, and 13</t>
  </si>
  <si>
    <t>Line 1. (Based on Total Base Bid)</t>
  </si>
  <si>
    <t>FORMULA</t>
  </si>
  <si>
    <t>PROJECT NAME:</t>
  </si>
  <si>
    <t>Light Purple</t>
  </si>
  <si>
    <t>Light Blue</t>
  </si>
  <si>
    <t xml:space="preserve">Base Work Only </t>
  </si>
  <si>
    <t xml:space="preserve">Total Award Criteria Figure </t>
  </si>
  <si>
    <t>NOTES/INSTRUCTIONS</t>
  </si>
  <si>
    <t>Orange</t>
  </si>
  <si>
    <t>Green</t>
  </si>
  <si>
    <t>Total Base Bid</t>
  </si>
  <si>
    <t>TOTAL AWARD CRITERIA (Line 15)</t>
  </si>
  <si>
    <t xml:space="preserve">Line 15. Total Award Criteria </t>
  </si>
  <si>
    <t>Light Yellow</t>
  </si>
  <si>
    <t>CONTRACT NO:</t>
  </si>
  <si>
    <t>PROJECT NO:</t>
  </si>
  <si>
    <t>Line 2.  Minority Journeyman (Maximum figure 0.70)</t>
  </si>
  <si>
    <t>Line 3.  Multiply Line 2 by Line 1 by 0.04</t>
  </si>
  <si>
    <t>Line 4.  Minority Apprentice (Maximum figure 0.70)</t>
  </si>
  <si>
    <t>Line 6.  Minority Laborer (Maximum figure 0.70)</t>
  </si>
  <si>
    <t>Line 8.  Female Journeyman (Maximum figure 0.15)</t>
  </si>
  <si>
    <t>Line 9. Multiply Line 8 by Line 1 by 0.04</t>
  </si>
  <si>
    <t>Line 7. Multiply Line 6 by Line 1 by 0.01</t>
  </si>
  <si>
    <t>Line 5.  Multiply Line 4 by Line 1 by 0.03</t>
  </si>
  <si>
    <t>Line 10.  Female Apprentice (Maximum figure 0.15)</t>
  </si>
  <si>
    <t>Line 11.  Multiply Line 10 by Line 1 by 0.03</t>
  </si>
  <si>
    <t>Line 12.  Female Laborer (Maximum figure 0.15)</t>
  </si>
  <si>
    <t>Line 13. Multiply Line 12 by Line 1 by 0.01</t>
  </si>
  <si>
    <t xml:space="preserve">Contingency(ies) </t>
  </si>
  <si>
    <t>Allowance(s)</t>
  </si>
  <si>
    <t>Date:</t>
  </si>
  <si>
    <t xml:space="preserve">Accepted by the Commission </t>
  </si>
  <si>
    <t>AMOUNT</t>
  </si>
  <si>
    <t>2. Line 1. (Based on Total Base Bid) automatically populates from Bid Form.</t>
  </si>
  <si>
    <t>3. Bidder is to populate Lines 2, 4, 6, 8, 10, and 12 (fields shaded Light Green).</t>
  </si>
  <si>
    <t>4. Lines 2, 4, 6, 8, 10, and 12 are to be entered in decimals.  (ie 5% participation = 0.05, 15% participation = 0.15, 50% participation = .50)</t>
  </si>
  <si>
    <r>
      <t xml:space="preserve">5.  </t>
    </r>
    <r>
      <rPr>
        <b/>
        <sz val="11"/>
        <color theme="0"/>
        <rFont val="Arial Narrow"/>
        <family val="2"/>
      </rPr>
      <t>TOTAL AWARD CRITERIA</t>
    </r>
    <r>
      <rPr>
        <sz val="11"/>
        <color theme="0"/>
        <rFont val="Arial Narrow"/>
        <family val="2"/>
      </rPr>
      <t xml:space="preserve"> automatically populates.</t>
    </r>
  </si>
  <si>
    <r>
      <t xml:space="preserve">SURETY INFORMATION                                                                                                                                                                                               </t>
    </r>
    <r>
      <rPr>
        <b/>
        <sz val="8"/>
        <color theme="1"/>
        <rFont val="Arial Narrow"/>
        <family val="2"/>
      </rPr>
      <t>(Provide Legal Name and address of Surety)</t>
    </r>
  </si>
  <si>
    <t>Amount is fixed and will automatically calculate to determine Totatl Base Bid (Total of 1+2+3)</t>
  </si>
  <si>
    <t>Equals Line 1 through 3.  Total Base Bid automatically populates.</t>
  </si>
  <si>
    <t>Base Work Only (Total from Schedule of Prices)</t>
  </si>
  <si>
    <t>Bidder's pricing for each line item should carry its share of the costs of work, plus its share of overhead and profit. Bidders should avoid nominal pricing for some lines and enhanced pricing for other lines.</t>
  </si>
  <si>
    <t>Bids that the PBC considers to be materially unbalanced will be rejected.</t>
  </si>
  <si>
    <t>ITEM NO.</t>
  </si>
  <si>
    <t>CODE NUMBER</t>
  </si>
  <si>
    <t>ITEM</t>
  </si>
  <si>
    <t>UNIT OF MEASURE</t>
  </si>
  <si>
    <t>ESTIMATED QUANTITY</t>
  </si>
  <si>
    <t>UNIT PRICE</t>
  </si>
  <si>
    <t>TOTAL COST</t>
  </si>
  <si>
    <t>*****</t>
  </si>
  <si>
    <t>SPECIAL EXCAVATION</t>
  </si>
  <si>
    <t>CU YD</t>
  </si>
  <si>
    <t>TREE REMOVAL (6 TO 15 IN DIAMETER)</t>
  </si>
  <si>
    <t>UNIT</t>
  </si>
  <si>
    <t>TREE REMOVAL (OVER 15 IN DIAMETER)</t>
  </si>
  <si>
    <t>FOOT</t>
  </si>
  <si>
    <t>TRENCH BACKFILL</t>
  </si>
  <si>
    <t>TOPSOIL FURNISH AND PLACE, 4-INCH</t>
  </si>
  <si>
    <t>SODDING, SALT TOLERANT</t>
  </si>
  <si>
    <t>SQ YD</t>
  </si>
  <si>
    <t>EACH</t>
  </si>
  <si>
    <t>CDOT2510010</t>
  </si>
  <si>
    <t>SHREDDED HARDWOOD BARK MULCH</t>
  </si>
  <si>
    <t>CDOT3110010</t>
  </si>
  <si>
    <t>SAND CUSHION, VARIABLE DEPTH</t>
  </si>
  <si>
    <t>SUB-BASE GRANULAR MATERIAL, TYPE B, 6-INCH</t>
  </si>
  <si>
    <t>PORTLAND CEMENT CONCRETE BASE COURSE, 7-INCH</t>
  </si>
  <si>
    <t>BITUMINOUS MATERIALS (TACK COAT)</t>
  </si>
  <si>
    <t>POUND</t>
  </si>
  <si>
    <t>HOT-MIX ASPHALT SURFACE COURSE, MIX "D", N50, 2-INCH</t>
  </si>
  <si>
    <t>TON</t>
  </si>
  <si>
    <t>LEVELING BINDER (MACHINE METHOD), N50 1-1/2 INCH</t>
  </si>
  <si>
    <t xml:space="preserve">LEVELING BINDER (HAND METHOD), N50 </t>
  </si>
  <si>
    <t>BITUMINOUS COST ADJUSTMENT</t>
  </si>
  <si>
    <t>L SUM</t>
  </si>
  <si>
    <t>SQ FT</t>
  </si>
  <si>
    <t>CDOT4240010</t>
  </si>
  <si>
    <t>PORTLAND CEMENT CONCRETE SIDEWALK, 5-INCH</t>
  </si>
  <si>
    <t>CDOT4240030</t>
  </si>
  <si>
    <t>PORTLAND CEMENT CONCRETE ADA CURB RAMP, 5-INCH</t>
  </si>
  <si>
    <t>PORTLAND CEMENT CONCRETE DRIVEWAY AND ALLEY PAVEMENTS, 8-INCH</t>
  </si>
  <si>
    <t>CONCRETE CURB, TYPE B</t>
  </si>
  <si>
    <t>CDOT6060020</t>
  </si>
  <si>
    <t>COMBINATION CONCRETE CURB AND GUTTER, TYPE B-V.12</t>
  </si>
  <si>
    <t>CRUSHED STONE (TEMPORARY USE)</t>
  </si>
  <si>
    <t>DRILL AND GROUT TIE BARS, No.5, EPOXY COATED</t>
  </si>
  <si>
    <t>CDOT5870010</t>
  </si>
  <si>
    <t>PROTECTIVE CONCRETE SEALER</t>
  </si>
  <si>
    <t>SAW CUTTING PAVEMENT</t>
  </si>
  <si>
    <t>DRIVEWAY AND ALLEY RETURN PAVEMENT REMOVAL (SPECIAL)</t>
  </si>
  <si>
    <t>SIDEWALK REMOVAL (SPECIAL)</t>
  </si>
  <si>
    <t>CDOT6020010</t>
  </si>
  <si>
    <t>CATCH BASINS, TYPE A, 4-FOOT DIAMETER, TYPE 1 FRAME, OPEN LID (CITY OF CHICAGO)</t>
  </si>
  <si>
    <t>DRAINAGE AND UTILITY STRUCTURES TO BE ADJUSTED</t>
  </si>
  <si>
    <t>CDOT6050020</t>
  </si>
  <si>
    <t>REMOVING CATCH BASINS</t>
  </si>
  <si>
    <t>SEWER CLEANING AND TELEVISING</t>
  </si>
  <si>
    <t>VORTEX RESTRICTOR</t>
  </si>
  <si>
    <t>FRAMES</t>
  </si>
  <si>
    <t>LIDS</t>
  </si>
  <si>
    <t xml:space="preserve">ADDITIONAL MASONRY </t>
  </si>
  <si>
    <t>VERT FT</t>
  </si>
  <si>
    <t>THERMOPLASTIC PAVEMENT MARKING, LINE 6-INCH</t>
  </si>
  <si>
    <t>THERMOPLASTIC PAVEMENT MARKING, LINE 24-INCH</t>
  </si>
  <si>
    <t>X2600010</t>
  </si>
  <si>
    <t>SIGN PANEL, TYPE 1, RETROREFLECTIVE, TYPE A - SINGLE-SIDED</t>
  </si>
  <si>
    <t>X2600009</t>
  </si>
  <si>
    <t>SIGN PANEL, TYPE 1, RETROREFLECTIVE, TYPE A - DOUBLE-SIDED</t>
  </si>
  <si>
    <t>X2600007</t>
  </si>
  <si>
    <t>REMOVE AND SALVAGE SIGN PANEL</t>
  </si>
  <si>
    <t>CURB AND MEDIAN PAINTING</t>
  </si>
  <si>
    <t>HELIX FOUNDATION, 5 FOOT, 10-INCH BOLT CIRCLE, 4 ANCHOR BOLTS</t>
  </si>
  <si>
    <t>193A</t>
  </si>
  <si>
    <t>CONDUIT, POLYETHYLENE No.80, DIRECTIONAL BORING, 1.25-INCH</t>
  </si>
  <si>
    <t>195A</t>
  </si>
  <si>
    <t>CONDUIT, POLYETHYLENE No.80, DIRECTIONAL BORING, 2-INCH</t>
  </si>
  <si>
    <t>TRIPLEX CABLE IN CONDUIT, 2 1/C No.6 &amp; 1 1/C No.8</t>
  </si>
  <si>
    <t>REMOVE POLE, STEEL, AB, 7 GA., 27'6"</t>
  </si>
  <si>
    <t>REMOVE LUMINAIRE, 400W/310W,150W</t>
  </si>
  <si>
    <t>REMOVE MAST ARM, STEEL, 8-FOOT</t>
  </si>
  <si>
    <t>REMOVE BRANCH WIRES, 2 No.6</t>
  </si>
  <si>
    <t>BREAKDOWN STREET LIGHT FOUNDATION</t>
  </si>
  <si>
    <t>POLE, ALUMINUM, RESIDENTIAL, DAVIT, 10-INCH BOLT CIRCLE</t>
  </si>
  <si>
    <t>705A</t>
  </si>
  <si>
    <t>ARM, DAVIT, ALUMINUM, 4.5-INCH SKY/RES, 8-FOOT</t>
  </si>
  <si>
    <t>LUMINAIRE, LED, FOR RESIDENTIAL STREETS-STAGGERED</t>
  </si>
  <si>
    <t>MID-MOUNT RESIDENTIAL LED ACORN LUMINAIRE AND ARM, SILVER</t>
  </si>
  <si>
    <t xml:space="preserve">CONSTRUCTION SIGN </t>
  </si>
  <si>
    <t>TRAFFIC CONTROL COMPLETE</t>
  </si>
  <si>
    <t>CDOT6700010</t>
  </si>
  <si>
    <t>ENGINEER'S FIELD OFFICE, TYPE A</t>
  </si>
  <si>
    <t>CAL MONTH</t>
  </si>
  <si>
    <t>REGULATED SUBSTANCES PRE-CONSTRUCTION PLAN</t>
  </si>
  <si>
    <t>REGULATED SUBSTANCES FINAL CONSTRUCTION REPORT</t>
  </si>
  <si>
    <t>CAL DA</t>
  </si>
  <si>
    <t>SPECIAL WASTE HAULING AND DISPOSAL</t>
  </si>
  <si>
    <t>SOIL DISPOSAL ANALYSIS</t>
  </si>
  <si>
    <t>Base Work Only automatically poulates from Schedule of Prices Worksheet (Line 87)</t>
  </si>
  <si>
    <r>
      <t xml:space="preserve">Prior to submitting your bid electronically, please do the following:
1.	</t>
    </r>
    <r>
      <rPr>
        <b/>
        <sz val="10"/>
        <color theme="1"/>
        <rFont val="Arial Narrow"/>
        <family val="2"/>
      </rPr>
      <t>Ensure</t>
    </r>
    <r>
      <rPr>
        <sz val="10"/>
        <color theme="1"/>
        <rFont val="Arial Narrow"/>
        <family val="2"/>
      </rPr>
      <t xml:space="preserve"> Schedule of Prices Worksheet is Complete.
2. </t>
    </r>
    <r>
      <rPr>
        <b/>
        <sz val="10"/>
        <color theme="1"/>
        <rFont val="Arial Narrow"/>
        <family val="2"/>
      </rPr>
      <t>Ensure</t>
    </r>
    <r>
      <rPr>
        <sz val="10"/>
        <color theme="1"/>
        <rFont val="Arial Narrow"/>
        <family val="2"/>
      </rPr>
      <t xml:space="preserve"> Award Criteria Worksheet is Complete.
3. </t>
    </r>
    <r>
      <rPr>
        <b/>
        <sz val="10"/>
        <color theme="1"/>
        <rFont val="Arial Narrow"/>
        <family val="2"/>
      </rPr>
      <t>Ensure</t>
    </r>
    <r>
      <rPr>
        <sz val="10"/>
        <color theme="1"/>
        <rFont val="Arial Narrow"/>
        <family val="2"/>
      </rPr>
      <t xml:space="preserve"> Surety Information section, and Bidder's Information section have been populated.
4.	</t>
    </r>
    <r>
      <rPr>
        <b/>
        <sz val="10"/>
        <color theme="1"/>
        <rFont val="Arial Narrow"/>
        <family val="2"/>
      </rPr>
      <t>Save</t>
    </r>
    <r>
      <rPr>
        <sz val="10"/>
        <color theme="1"/>
        <rFont val="Arial Narrow"/>
        <family val="2"/>
      </rPr>
      <t xml:space="preserve"> the file.
5.	</t>
    </r>
    <r>
      <rPr>
        <b/>
        <sz val="10"/>
        <color theme="1"/>
        <rFont val="Arial Narrow"/>
        <family val="2"/>
      </rPr>
      <t>Convert</t>
    </r>
    <r>
      <rPr>
        <sz val="10"/>
        <color theme="1"/>
        <rFont val="Arial Narrow"/>
        <family val="2"/>
      </rPr>
      <t xml:space="preserve"> the file to PDF.
6.	</t>
    </r>
    <r>
      <rPr>
        <b/>
        <sz val="10"/>
        <color theme="1"/>
        <rFont val="Arial Narrow"/>
        <family val="2"/>
      </rPr>
      <t>Include</t>
    </r>
    <r>
      <rPr>
        <sz val="10"/>
        <color theme="1"/>
        <rFont val="Arial Narrow"/>
        <family val="2"/>
      </rPr>
      <t xml:space="preserve"> copy of the Bid Form and Schedule of Prices </t>
    </r>
    <r>
      <rPr>
        <b/>
        <sz val="10"/>
        <color theme="1"/>
        <rFont val="Arial Narrow"/>
        <family val="2"/>
      </rPr>
      <t>within</t>
    </r>
    <r>
      <rPr>
        <sz val="10"/>
        <color theme="1"/>
        <rFont val="Arial Narrow"/>
        <family val="2"/>
      </rPr>
      <t xml:space="preserve"> the scanned copy of the bid. 
7.	</t>
    </r>
    <r>
      <rPr>
        <b/>
        <sz val="10"/>
        <color theme="1"/>
        <rFont val="Arial Narrow"/>
        <family val="2"/>
      </rPr>
      <t>Attach</t>
    </r>
    <r>
      <rPr>
        <sz val="10"/>
        <color theme="1"/>
        <rFont val="Arial Narrow"/>
        <family val="2"/>
      </rPr>
      <t xml:space="preserve"> the PDF version, </t>
    </r>
    <r>
      <rPr>
        <b/>
        <sz val="10"/>
        <color theme="1"/>
        <rFont val="Arial Narrow"/>
        <family val="2"/>
      </rPr>
      <t>along with</t>
    </r>
    <r>
      <rPr>
        <sz val="10"/>
        <color theme="1"/>
        <rFont val="Arial Narrow"/>
        <family val="2"/>
      </rPr>
      <t xml:space="preserve"> the scanned copy of the bid.
8.	</t>
    </r>
    <r>
      <rPr>
        <b/>
        <sz val="10"/>
        <color theme="1"/>
        <rFont val="Arial Narrow"/>
        <family val="2"/>
      </rPr>
      <t>Send email</t>
    </r>
    <r>
      <rPr>
        <sz val="10"/>
        <color theme="1"/>
        <rFont val="Arial Narrow"/>
        <family val="2"/>
      </rPr>
      <t xml:space="preserve"> to: bids@pbchicago.com and james.borkman@cityofchicago.org.  </t>
    </r>
  </si>
  <si>
    <t>Based on Line 4 (Totat Base Bid figure).  Total Award Criteria Figure automatically populates from Award Criteria Figure Worksheet.</t>
  </si>
  <si>
    <t>TOTAL AWARD CRITERIA FIGURE (based on Line 4)</t>
  </si>
  <si>
    <t xml:space="preserve">TOTAL BASE BID (equals Line 1 through 3) </t>
  </si>
  <si>
    <t>C1605</t>
  </si>
  <si>
    <t>WPA Street Reconstruction (Fillmore Street)</t>
  </si>
  <si>
    <r>
      <rPr>
        <sz val="11"/>
        <color theme="1"/>
        <rFont val="Arial Narrow"/>
        <family val="2"/>
      </rPr>
      <t xml:space="preserve">1.  Prior to submitting your bid electronically, please do the following:
     a.	</t>
    </r>
    <r>
      <rPr>
        <b/>
        <sz val="11"/>
        <color theme="1"/>
        <rFont val="Arial Narrow"/>
        <family val="2"/>
      </rPr>
      <t>Ensure</t>
    </r>
    <r>
      <rPr>
        <sz val="11"/>
        <color theme="1"/>
        <rFont val="Arial Narrow"/>
        <family val="2"/>
      </rPr>
      <t xml:space="preserve"> Lines 2, 4, 6, 8, 10, and 12 in the Formula column and the Bidder's Information section have been populated. 
     b.	</t>
    </r>
    <r>
      <rPr>
        <b/>
        <sz val="11"/>
        <color theme="1"/>
        <rFont val="Arial Narrow"/>
        <family val="2"/>
      </rPr>
      <t>Save</t>
    </r>
    <r>
      <rPr>
        <sz val="11"/>
        <color theme="1"/>
        <rFont val="Arial Narrow"/>
        <family val="2"/>
      </rPr>
      <t xml:space="preserve"> the file.
     c.	</t>
    </r>
    <r>
      <rPr>
        <b/>
        <sz val="11"/>
        <color theme="1"/>
        <rFont val="Arial Narrow"/>
        <family val="2"/>
      </rPr>
      <t>Convert</t>
    </r>
    <r>
      <rPr>
        <sz val="11"/>
        <color theme="1"/>
        <rFont val="Arial Narrow"/>
        <family val="2"/>
      </rPr>
      <t xml:space="preserve"> the file to PDF.
    d.	</t>
    </r>
    <r>
      <rPr>
        <b/>
        <sz val="11"/>
        <color theme="1"/>
        <rFont val="Arial Narrow"/>
        <family val="2"/>
      </rPr>
      <t>Include</t>
    </r>
    <r>
      <rPr>
        <sz val="11"/>
        <color theme="1"/>
        <rFont val="Arial Narrow"/>
        <family val="2"/>
      </rPr>
      <t xml:space="preserve"> copy of the Award Criteria Figure worksheet </t>
    </r>
    <r>
      <rPr>
        <b/>
        <sz val="11"/>
        <color theme="1"/>
        <rFont val="Arial Narrow"/>
        <family val="2"/>
      </rPr>
      <t>within</t>
    </r>
    <r>
      <rPr>
        <sz val="11"/>
        <color theme="1"/>
        <rFont val="Arial Narrow"/>
        <family val="2"/>
      </rPr>
      <t xml:space="preserve"> the scanned copy of the bid. 
    e.	</t>
    </r>
    <r>
      <rPr>
        <b/>
        <sz val="11"/>
        <color theme="1"/>
        <rFont val="Arial Narrow"/>
        <family val="2"/>
      </rPr>
      <t>Attach</t>
    </r>
    <r>
      <rPr>
        <sz val="11"/>
        <color theme="1"/>
        <rFont val="Arial Narrow"/>
        <family val="2"/>
      </rPr>
      <t xml:space="preserve"> the PDF version, </t>
    </r>
    <r>
      <rPr>
        <b/>
        <sz val="11"/>
        <color theme="1"/>
        <rFont val="Arial Narrow"/>
        <family val="2"/>
      </rPr>
      <t>along with</t>
    </r>
    <r>
      <rPr>
        <sz val="11"/>
        <color theme="1"/>
        <rFont val="Arial Narrow"/>
        <family val="2"/>
      </rPr>
      <t xml:space="preserve"> the scanned copy of the bid.
    f.	</t>
    </r>
    <r>
      <rPr>
        <b/>
        <sz val="11"/>
        <color theme="1"/>
        <rFont val="Arial Narrow"/>
        <family val="2"/>
      </rPr>
      <t>Send email</t>
    </r>
    <r>
      <rPr>
        <sz val="11"/>
        <color theme="1"/>
        <rFont val="Arial Narrow"/>
        <family val="2"/>
      </rPr>
      <t xml:space="preserve"> to: bids@pbchicago.com and james.borkman@cityofchicago.org.  </t>
    </r>
  </si>
  <si>
    <t>WPA STREET RECONSTRUCTION (FILLMORE STREET)</t>
  </si>
  <si>
    <r>
      <t xml:space="preserve"> BID FORM                                                                                                                                                                                                                                                                                                                                                                                                                                           </t>
    </r>
    <r>
      <rPr>
        <b/>
        <sz val="14"/>
        <rFont val="Arial Narrow"/>
        <family val="2"/>
      </rPr>
      <t>(For Electronic Submission)</t>
    </r>
  </si>
  <si>
    <r>
      <t xml:space="preserve">AWARD CRITERA FIGURE FORMULA                                                                                                                                                                                                                                                                                                                                                                  </t>
    </r>
    <r>
      <rPr>
        <b/>
        <sz val="14"/>
        <rFont val="Arial Narrow"/>
        <family val="2"/>
      </rPr>
      <t>(For Electronic Submission Copy)</t>
    </r>
  </si>
  <si>
    <t>WPA STREET RECONSTRUCTION West Fillmore Street from South Campbell Avenue to Dead End West.</t>
  </si>
  <si>
    <t>CDOT PROJECT NO.: B-3-687 – PBC CONTRACT C1605</t>
  </si>
  <si>
    <t>TREE PLANTING, 2-1/2 INCH TO 3-INCH B&amp;B</t>
  </si>
  <si>
    <t>CDOT4240065</t>
  </si>
  <si>
    <t>RADIAL DETECTABLE WARNING TILES (CAST IRON)</t>
  </si>
  <si>
    <t>DRILL AND GROUT TIE BARS, No.8, EPOXY COATED</t>
  </si>
  <si>
    <t>CDOT6050030</t>
  </si>
  <si>
    <t>REMOVING INLETS</t>
  </si>
  <si>
    <t>STORM SEWERS, DUCTILE IRON PIPE, 8 IN</t>
  </si>
  <si>
    <t>STORM SEWERS, EXTRA STRENGTH VITRIFIED CLAY PIPE, 8 IN</t>
  </si>
  <si>
    <t>STORM SEWERS, EXTRA STRENGTH VITRIFIED CLAY PIPE, 18 IN</t>
  </si>
  <si>
    <t>MANHOLE, 3 FT DIAMETER, TYPE A, FRAME AND CLOSED LID (CITY OF CHICAGO)</t>
  </si>
  <si>
    <t>EXISTING SEWER TO BE REMOVED</t>
  </si>
  <si>
    <t>IDOT 56100020</t>
  </si>
  <si>
    <t>DUCTILE IRON WATER MAIN TEE, 8" X 8"</t>
  </si>
  <si>
    <t>IDOT 56103100</t>
  </si>
  <si>
    <t>DUCTILE IRON WATER MAIN 8"</t>
  </si>
  <si>
    <t>LF</t>
  </si>
  <si>
    <t>IDOT 56105000</t>
  </si>
  <si>
    <t>WATER VALVES 8"</t>
  </si>
  <si>
    <t>IDOT 56108900</t>
  </si>
  <si>
    <t>TAPPING VALVES AND SLEEVES - 8"</t>
  </si>
  <si>
    <t>IDOT 56109420</t>
  </si>
  <si>
    <t>DUCTILE IRON WATER MAIN FITTINGS 8" 45 DEGREE BEND</t>
  </si>
  <si>
    <t>DUCTILE IRON WATER MAIN FITTINGS 8" 90 DEGREE BEND</t>
  </si>
  <si>
    <t>IDOT 56200500</t>
  </si>
  <si>
    <t>WATER SERVICE LINE 1 1/2"</t>
  </si>
  <si>
    <t>IDOT 56400500</t>
  </si>
  <si>
    <t>FIRE HYDRANTS TO BE REMOVED</t>
  </si>
  <si>
    <t>IDOT 56400600</t>
  </si>
  <si>
    <t>FIRE HYDRANTS</t>
  </si>
  <si>
    <t>IDOT 60221100</t>
  </si>
  <si>
    <t>MANHOLE, 5 FT DIAMETER, TYPE A, FRAME AND CLOSED LID (CITY OF CHICAGO)</t>
  </si>
  <si>
    <t>IDOT 60500040</t>
  </si>
  <si>
    <t>REMOVING MANHOLES</t>
  </si>
  <si>
    <t>RESILIENT WEDGE VALVE 8"</t>
  </si>
  <si>
    <t>8" TRANSITION SLEEVE</t>
  </si>
  <si>
    <t>SERVICE CONTROL VALVE &amp; BUFFALO BOX</t>
  </si>
  <si>
    <t>TRENCH AND BACKFILL SCREENINGS</t>
  </si>
  <si>
    <t>CONDUIT, POLYETHYLENE No.80, IN TRENCH, 2-INCH</t>
  </si>
  <si>
    <t>INTERCEPT EXISTING CONDUIT WITH PROPOSED HELIX FOUNDATION</t>
  </si>
  <si>
    <t>POLE ANCHOR BASE RELOCATE COMPLETE</t>
  </si>
  <si>
    <t>SMART LIGHTING CONTROL NODE, EXTERNAL</t>
  </si>
  <si>
    <t xml:space="preserve">ON-SITE MONITORING OF REGULATED SUBSTANCES </t>
  </si>
  <si>
    <t>PERIMETER EROSION BARRIER</t>
  </si>
  <si>
    <t>INLET FILTERS</t>
  </si>
  <si>
    <t>TEMPORARY CHAIN LINK FENCE</t>
  </si>
  <si>
    <t>Z0022800</t>
  </si>
  <si>
    <t>FENCE REMOVAL</t>
  </si>
  <si>
    <t>CHAIN LINK FENCE TO BE REMOVED AND RE-ERECTED</t>
  </si>
  <si>
    <t>TOTAL COST OF ALL ITEMS (1-94)
(Will automatically populate on Line 1 of BID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</si>
</sst>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409]* #,##0.00_);_([$$-409]* \(#,##0.00\);_([$$-409]* &quot;-&quot;??_);_(@_)"/>
  </numFmts>
  <fonts count="34" x14ac:knownFonts="1">
    <font>
      <sz val="11"/>
      <color theme="1"/>
      <name val="Calibri"/>
      <family val="2"/>
      <scheme val="minor"/>
    </font>
    <font>
      <sz val="11"/>
      <color theme="1"/>
      <name val="Arial Narrow"/>
      <family val="2"/>
    </font>
    <font>
      <b/>
      <sz val="14"/>
      <color theme="1"/>
      <name val="Arial Narrow"/>
      <family val="2"/>
    </font>
    <font>
      <sz val="10"/>
      <name val="Arial"/>
      <family val="2"/>
    </font>
    <font>
      <b/>
      <sz val="12"/>
      <color theme="0"/>
      <name val="Arial Narrow"/>
      <family val="2"/>
    </font>
    <font>
      <b/>
      <sz val="12"/>
      <color theme="8" tint="-0.499984740745262"/>
      <name val="Arial Narrow"/>
      <family val="2"/>
    </font>
    <font>
      <b/>
      <sz val="8"/>
      <color theme="1"/>
      <name val="Arial Narrow"/>
      <family val="2"/>
    </font>
    <font>
      <sz val="11"/>
      <color theme="1"/>
      <name val="Calibri"/>
      <family val="2"/>
      <scheme val="minor"/>
    </font>
    <font>
      <b/>
      <sz val="20"/>
      <name val="Arial Narrow"/>
      <family val="2"/>
    </font>
    <font>
      <b/>
      <sz val="11"/>
      <color theme="0"/>
      <name val="Arial Narrow"/>
      <family val="2"/>
    </font>
    <font>
      <b/>
      <sz val="14"/>
      <color theme="0"/>
      <name val="Arial Narrow"/>
      <family val="2"/>
    </font>
    <font>
      <b/>
      <sz val="20"/>
      <color theme="0"/>
      <name val="Arial Narrow"/>
      <family val="2"/>
    </font>
    <font>
      <b/>
      <sz val="14"/>
      <name val="Arial Narrow"/>
      <family val="2"/>
    </font>
    <font>
      <sz val="10"/>
      <name val="Arial Narrow"/>
      <family val="2"/>
    </font>
    <font>
      <b/>
      <sz val="14"/>
      <color theme="1"/>
      <name val="Calibri"/>
      <family val="2"/>
      <scheme val="minor"/>
    </font>
    <font>
      <sz val="11"/>
      <color theme="0"/>
      <name val="Calibri"/>
      <family val="2"/>
      <scheme val="minor"/>
    </font>
    <font>
      <sz val="10"/>
      <color theme="0"/>
      <name val="Arial Narrow"/>
      <family val="2"/>
    </font>
    <font>
      <sz val="11"/>
      <color theme="0"/>
      <name val="Arial Narrow"/>
      <family val="2"/>
    </font>
    <font>
      <sz val="16"/>
      <color theme="1"/>
      <name val="Arial Narrow"/>
      <family val="2"/>
    </font>
    <font>
      <b/>
      <sz val="16"/>
      <name val="Arial Narrow"/>
      <family val="2"/>
    </font>
    <font>
      <b/>
      <sz val="16"/>
      <color theme="0"/>
      <name val="Arial Narrow"/>
      <family val="2"/>
    </font>
    <font>
      <b/>
      <sz val="11"/>
      <color theme="1"/>
      <name val="Arial Narrow"/>
      <family val="2"/>
    </font>
    <font>
      <sz val="10"/>
      <color theme="1"/>
      <name val="Arial Narrow"/>
      <family val="2"/>
    </font>
    <font>
      <b/>
      <sz val="10"/>
      <color theme="1"/>
      <name val="Arial Narrow"/>
      <family val="2"/>
    </font>
    <font>
      <sz val="16"/>
      <name val="Arial Narrow"/>
      <family val="2"/>
    </font>
    <font>
      <sz val="10"/>
      <color theme="1"/>
      <name val="Arial"/>
      <family val="2"/>
    </font>
    <font>
      <b/>
      <sz val="10"/>
      <color theme="1"/>
      <name val="Arial"/>
      <family val="2"/>
    </font>
    <font>
      <sz val="10"/>
      <color rgb="FF000000"/>
      <name val="Arial"/>
      <family val="2"/>
    </font>
    <font>
      <sz val="11"/>
      <color rgb="FF000000"/>
      <name val="Calibri"/>
      <family val="2"/>
    </font>
    <font>
      <sz val="11"/>
      <color theme="1"/>
      <name val="Calibri"/>
      <family val="2"/>
    </font>
    <font>
      <sz val="11"/>
      <color rgb="FF9C0006"/>
      <name val="Calibri"/>
      <family val="2"/>
      <scheme val="minor"/>
    </font>
    <font>
      <sz val="11"/>
      <color rgb="FF000000"/>
      <name val="Calibri"/>
      <family val="2"/>
      <scheme val="minor"/>
    </font>
    <font>
      <sz val="11"/>
      <name val="Calibri"/>
      <family val="2"/>
    </font>
    <font>
      <b/>
      <sz val="11"/>
      <color rgb="FF000000"/>
      <name val="Calibri"/>
      <family val="2"/>
    </font>
  </fonts>
  <fills count="19">
    <fill>
      <patternFill patternType="none"/>
    </fill>
    <fill>
      <patternFill patternType="gray125"/>
    </fill>
    <fill>
      <patternFill patternType="solid">
        <fgColor theme="7" tint="-0.49998474074526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E5F5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00B050"/>
        <bgColor indexed="64"/>
      </patternFill>
    </fill>
    <fill>
      <patternFill patternType="solid">
        <fgColor theme="8" tint="-0.499984740745262"/>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1" tint="0.34998626667073579"/>
        <bgColor indexed="64"/>
      </patternFill>
    </fill>
    <fill>
      <patternFill patternType="solid">
        <fgColor rgb="FFFFC7CE"/>
      </patternFill>
    </fill>
    <fill>
      <patternFill patternType="solid">
        <fgColor rgb="FFFFFFFF"/>
        <bgColor rgb="FFFFFFFF"/>
      </patternFill>
    </fill>
  </fills>
  <borders count="73">
    <border>
      <left/>
      <right/>
      <top/>
      <bottom/>
      <diagonal/>
    </border>
    <border>
      <left style="medium">
        <color theme="0" tint="-0.24994659260841701"/>
      </left>
      <right/>
      <top style="medium">
        <color theme="0" tint="-0.24994659260841701"/>
      </top>
      <bottom/>
      <diagonal/>
    </border>
    <border>
      <left style="medium">
        <color theme="0" tint="-0.24994659260841701"/>
      </left>
      <right/>
      <top/>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right/>
      <top style="hair">
        <color theme="0" tint="-0.24994659260841701"/>
      </top>
      <bottom style="hair">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ck">
        <color theme="8" tint="0.59996337778862885"/>
      </left>
      <right/>
      <top style="thick">
        <color theme="8" tint="0.59996337778862885"/>
      </top>
      <bottom/>
      <diagonal/>
    </border>
    <border>
      <left/>
      <right style="thick">
        <color theme="8" tint="0.59996337778862885"/>
      </right>
      <top style="thick">
        <color theme="8" tint="0.59996337778862885"/>
      </top>
      <bottom/>
      <diagonal/>
    </border>
    <border>
      <left style="thick">
        <color theme="8" tint="0.59996337778862885"/>
      </left>
      <right/>
      <top/>
      <bottom/>
      <diagonal/>
    </border>
    <border>
      <left/>
      <right style="thick">
        <color theme="8" tint="0.59996337778862885"/>
      </right>
      <top/>
      <bottom/>
      <diagonal/>
    </border>
    <border>
      <left style="medium">
        <color theme="8" tint="0.59996337778862885"/>
      </left>
      <right style="thick">
        <color theme="8" tint="0.59996337778862885"/>
      </right>
      <top/>
      <bottom/>
      <diagonal/>
    </border>
    <border>
      <left style="thick">
        <color theme="8" tint="0.59996337778862885"/>
      </left>
      <right/>
      <top/>
      <bottom style="thick">
        <color theme="8" tint="0.59996337778862885"/>
      </bottom>
      <diagonal/>
    </border>
    <border>
      <left/>
      <right/>
      <top/>
      <bottom style="thick">
        <color theme="8" tint="0.59996337778862885"/>
      </bottom>
      <diagonal/>
    </border>
    <border>
      <left/>
      <right style="thick">
        <color theme="8" tint="0.59996337778862885"/>
      </right>
      <top/>
      <bottom style="thick">
        <color theme="8" tint="0.59996337778862885"/>
      </bottom>
      <diagonal/>
    </border>
    <border>
      <left/>
      <right style="thick">
        <color theme="8" tint="0.59996337778862885"/>
      </right>
      <top style="medium">
        <color theme="0" tint="-0.24994659260841701"/>
      </top>
      <bottom style="medium">
        <color theme="0" tint="-0.24994659260841701"/>
      </bottom>
      <diagonal/>
    </border>
    <border>
      <left/>
      <right/>
      <top style="medium">
        <color theme="0" tint="-0.24994659260841701"/>
      </top>
      <bottom/>
      <diagonal/>
    </border>
    <border>
      <left/>
      <right style="thin">
        <color theme="0" tint="-0.24994659260841701"/>
      </right>
      <top style="hair">
        <color theme="0" tint="-0.24994659260841701"/>
      </top>
      <bottom/>
      <diagonal/>
    </border>
    <border>
      <left/>
      <right/>
      <top/>
      <bottom style="hair">
        <color theme="0" tint="-0.24994659260841701"/>
      </bottom>
      <diagonal/>
    </border>
    <border>
      <left/>
      <right/>
      <top style="hair">
        <color theme="0" tint="-0.24994659260841701"/>
      </top>
      <bottom/>
      <diagonal/>
    </border>
    <border>
      <left/>
      <right/>
      <top/>
      <bottom style="medium">
        <color theme="0" tint="-0.24994659260841701"/>
      </bottom>
      <diagonal/>
    </border>
    <border>
      <left/>
      <right style="thin">
        <color theme="0" tint="-0.24994659260841701"/>
      </right>
      <top/>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right style="medium">
        <color theme="0" tint="-0.24994659260841701"/>
      </right>
      <top style="thin">
        <color theme="0" tint="-0.24994659260841701"/>
      </top>
      <bottom style="medium">
        <color theme="0" tint="-0.24994659260841701"/>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24994659260841701"/>
      </left>
      <right style="thick">
        <color theme="8" tint="0.59996337778862885"/>
      </right>
      <top/>
      <bottom/>
      <diagonal/>
    </border>
    <border>
      <left style="thick">
        <color theme="8" tint="0.59996337778862885"/>
      </left>
      <right/>
      <top style="medium">
        <color theme="0" tint="-0.24994659260841701"/>
      </top>
      <bottom style="medium">
        <color theme="0" tint="-0.24994659260841701"/>
      </bottom>
      <diagonal/>
    </border>
    <border>
      <left style="medium">
        <color theme="0" tint="-0.24994659260841701"/>
      </left>
      <right style="thick">
        <color theme="8" tint="0.59996337778862885"/>
      </right>
      <top style="medium">
        <color theme="0" tint="-0.24994659260841701"/>
      </top>
      <bottom style="medium">
        <color theme="0" tint="-0.24994659260841701"/>
      </bottom>
      <diagonal/>
    </border>
    <border>
      <left style="thick">
        <color theme="8" tint="0.59996337778862885"/>
      </left>
      <right/>
      <top style="medium">
        <color theme="0" tint="-0.24994659260841701"/>
      </top>
      <bottom/>
      <diagonal/>
    </border>
    <border>
      <left/>
      <right style="thick">
        <color theme="8" tint="0.59996337778862885"/>
      </right>
      <top style="thin">
        <color theme="0" tint="-0.24994659260841701"/>
      </top>
      <bottom style="thin">
        <color theme="0" tint="-0.24994659260841701"/>
      </bottom>
      <diagonal/>
    </border>
    <border>
      <left/>
      <right style="thick">
        <color theme="8" tint="0.59996337778862885"/>
      </right>
      <top style="medium">
        <color theme="0" tint="-0.24994659260841701"/>
      </top>
      <bottom/>
      <diagonal/>
    </border>
    <border>
      <left/>
      <right/>
      <top style="thick">
        <color theme="0" tint="-0.24994659260841701"/>
      </top>
      <bottom style="thick">
        <color theme="0" tint="-0.24994659260841701"/>
      </bottom>
      <diagonal/>
    </border>
    <border>
      <left/>
      <right/>
      <top style="thin">
        <color theme="0" tint="-0.24994659260841701"/>
      </top>
      <bottom style="medium">
        <color theme="0" tint="-0.24994659260841701"/>
      </bottom>
      <diagonal/>
    </border>
    <border>
      <left style="medium">
        <color theme="0" tint="-0.24994659260841701"/>
      </left>
      <right/>
      <top style="hair">
        <color theme="0" tint="-0.24994659260841701"/>
      </top>
      <bottom style="hair">
        <color theme="0" tint="-0.24994659260841701"/>
      </bottom>
      <diagonal/>
    </border>
    <border>
      <left style="thin">
        <color theme="0" tint="-0.24994659260841701"/>
      </left>
      <right style="medium">
        <color theme="0" tint="-0.24994659260841701"/>
      </right>
      <top style="hair">
        <color theme="0" tint="-0.24994659260841701"/>
      </top>
      <bottom style="hair">
        <color theme="0" tint="-0.24994659260841701"/>
      </bottom>
      <diagonal/>
    </border>
    <border>
      <left/>
      <right style="medium">
        <color theme="0" tint="-0.24994659260841701"/>
      </right>
      <top style="medium">
        <color theme="0" tint="-0.24994659260841701"/>
      </top>
      <bottom/>
      <diagonal/>
    </border>
    <border>
      <left/>
      <right style="medium">
        <color theme="0" tint="-0.24994659260841701"/>
      </right>
      <top/>
      <bottom/>
      <diagonal/>
    </border>
    <border>
      <left style="medium">
        <color theme="0" tint="-0.24994659260841701"/>
      </left>
      <right/>
      <top style="thick">
        <color theme="0" tint="-0.24994659260841701"/>
      </top>
      <bottom style="thick">
        <color theme="0" tint="-0.24994659260841701"/>
      </bottom>
      <diagonal/>
    </border>
    <border>
      <left style="thin">
        <color theme="0" tint="-0.24994659260841701"/>
      </left>
      <right style="medium">
        <color theme="0" tint="-0.24994659260841701"/>
      </right>
      <top style="thick">
        <color theme="0" tint="-0.24994659260841701"/>
      </top>
      <bottom style="thick">
        <color theme="0" tint="-0.24994659260841701"/>
      </bottom>
      <diagonal/>
    </border>
    <border>
      <left style="medium">
        <color theme="0" tint="-0.24994659260841701"/>
      </left>
      <right/>
      <top/>
      <bottom style="hair">
        <color theme="0" tint="-0.24994659260841701"/>
      </bottom>
      <diagonal/>
    </border>
    <border>
      <left style="thin">
        <color theme="0" tint="-0.24994659260841701"/>
      </left>
      <right style="medium">
        <color theme="0" tint="-0.24994659260841701"/>
      </right>
      <top/>
      <bottom style="hair">
        <color theme="0" tint="-0.24994659260841701"/>
      </bottom>
      <diagonal/>
    </border>
    <border>
      <left style="thin">
        <color theme="0" tint="-0.24994659260841701"/>
      </left>
      <right style="medium">
        <color theme="0" tint="-0.24994659260841701"/>
      </right>
      <top/>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top style="thin">
        <color theme="0" tint="-0.24994659260841701"/>
      </top>
      <bottom style="medium">
        <color theme="0" tint="-0.24994659260841701"/>
      </bottom>
      <diagonal/>
    </border>
    <border>
      <left/>
      <right/>
      <top style="thick">
        <color theme="8" tint="0.59996337778862885"/>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7">
    <xf numFmtId="0" fontId="0" fillId="0" borderId="0"/>
    <xf numFmtId="0" fontId="3" fillId="0" borderId="0"/>
    <xf numFmtId="9" fontId="7" fillId="0" borderId="0" applyFont="0" applyFill="0" applyBorder="0" applyAlignment="0" applyProtection="0"/>
    <xf numFmtId="44" fontId="7" fillId="0" borderId="0" applyFont="0" applyFill="0" applyBorder="0" applyAlignment="0" applyProtection="0"/>
    <xf numFmtId="0" fontId="30" fillId="17" borderId="0" applyNumberFormat="0" applyBorder="0" applyAlignment="0" applyProtection="0"/>
    <xf numFmtId="0" fontId="3" fillId="0" borderId="0"/>
    <xf numFmtId="0" fontId="7" fillId="0" borderId="0"/>
  </cellStyleXfs>
  <cellXfs count="171">
    <xf numFmtId="0" fontId="0" fillId="0" borderId="0" xfId="0"/>
    <xf numFmtId="0" fontId="1" fillId="0" borderId="0" xfId="0" applyFont="1"/>
    <xf numFmtId="44" fontId="5" fillId="7" borderId="7" xfId="0" applyNumberFormat="1" applyFont="1" applyFill="1" applyBorder="1"/>
    <xf numFmtId="0" fontId="13" fillId="6" borderId="12" xfId="0" applyFont="1" applyFill="1" applyBorder="1" applyAlignment="1">
      <alignment horizontal="center" vertical="top"/>
    </xf>
    <xf numFmtId="0" fontId="13" fillId="0" borderId="13" xfId="0" applyFont="1" applyBorder="1" applyAlignment="1">
      <alignment vertical="top"/>
    </xf>
    <xf numFmtId="0" fontId="13" fillId="12" borderId="12" xfId="0" applyFont="1" applyFill="1" applyBorder="1" applyAlignment="1">
      <alignment horizontal="center" vertical="top"/>
    </xf>
    <xf numFmtId="0" fontId="14" fillId="0" borderId="0" xfId="0" applyFont="1"/>
    <xf numFmtId="0" fontId="13" fillId="13" borderId="12" xfId="0" applyFont="1" applyFill="1" applyBorder="1" applyAlignment="1">
      <alignment horizontal="center" vertical="top"/>
    </xf>
    <xf numFmtId="0" fontId="10" fillId="11" borderId="15" xfId="0" applyFont="1" applyFill="1" applyBorder="1" applyAlignment="1">
      <alignment wrapText="1"/>
    </xf>
    <xf numFmtId="44" fontId="12" fillId="12" borderId="19" xfId="0" applyNumberFormat="1" applyFont="1" applyFill="1" applyBorder="1" applyAlignment="1">
      <alignment horizontal="center" wrapText="1"/>
    </xf>
    <xf numFmtId="0" fontId="2" fillId="12" borderId="17" xfId="0" applyFont="1" applyFill="1" applyBorder="1"/>
    <xf numFmtId="164" fontId="2" fillId="12" borderId="19" xfId="0" applyNumberFormat="1" applyFont="1" applyFill="1" applyBorder="1"/>
    <xf numFmtId="0" fontId="1" fillId="0" borderId="17" xfId="0" applyFont="1" applyBorder="1"/>
    <xf numFmtId="2" fontId="1" fillId="5" borderId="19" xfId="2" applyNumberFormat="1" applyFont="1" applyFill="1" applyBorder="1" applyProtection="1">
      <protection locked="0"/>
    </xf>
    <xf numFmtId="164" fontId="1" fillId="0" borderId="19" xfId="0" applyNumberFormat="1" applyFont="1" applyBorder="1"/>
    <xf numFmtId="0" fontId="1" fillId="9" borderId="17" xfId="0" applyFont="1" applyFill="1" applyBorder="1"/>
    <xf numFmtId="0" fontId="1" fillId="9" borderId="19" xfId="0" applyFont="1" applyFill="1" applyBorder="1"/>
    <xf numFmtId="164" fontId="1" fillId="9" borderId="19" xfId="0" applyNumberFormat="1" applyFont="1" applyFill="1" applyBorder="1"/>
    <xf numFmtId="0" fontId="10" fillId="10" borderId="17" xfId="0" applyFont="1" applyFill="1" applyBorder="1"/>
    <xf numFmtId="164" fontId="10" fillId="10" borderId="19" xfId="0" applyNumberFormat="1" applyFont="1" applyFill="1" applyBorder="1"/>
    <xf numFmtId="0" fontId="1" fillId="5" borderId="17" xfId="0" applyFont="1" applyFill="1" applyBorder="1" applyAlignment="1">
      <alignment horizontal="left"/>
    </xf>
    <xf numFmtId="0" fontId="10" fillId="11" borderId="17" xfId="0" applyFont="1" applyFill="1" applyBorder="1" applyAlignment="1">
      <alignment wrapText="1"/>
    </xf>
    <xf numFmtId="0" fontId="1" fillId="14" borderId="17" xfId="0" applyFont="1" applyFill="1" applyBorder="1" applyAlignment="1">
      <alignment horizontal="left"/>
    </xf>
    <xf numFmtId="0" fontId="17" fillId="10" borderId="20" xfId="0" applyFont="1" applyFill="1" applyBorder="1"/>
    <xf numFmtId="0" fontId="0" fillId="14" borderId="18" xfId="0" applyFill="1" applyBorder="1"/>
    <xf numFmtId="0" fontId="10" fillId="11" borderId="16" xfId="0" applyFont="1" applyFill="1" applyBorder="1" applyAlignment="1">
      <alignment horizontal="left" wrapText="1"/>
    </xf>
    <xf numFmtId="0" fontId="10" fillId="11" borderId="18" xfId="0" applyFont="1" applyFill="1" applyBorder="1" applyAlignment="1">
      <alignment horizontal="left" wrapText="1"/>
    </xf>
    <xf numFmtId="0" fontId="9" fillId="10" borderId="18" xfId="0" applyFont="1" applyFill="1" applyBorder="1" applyAlignment="1">
      <alignment horizontal="center"/>
    </xf>
    <xf numFmtId="0" fontId="1" fillId="0" borderId="2" xfId="0" applyFont="1" applyBorder="1"/>
    <xf numFmtId="0" fontId="13" fillId="3" borderId="30" xfId="0" applyFont="1" applyFill="1" applyBorder="1" applyAlignment="1">
      <alignment horizontal="center" vertical="top"/>
    </xf>
    <xf numFmtId="0" fontId="13" fillId="0" borderId="31" xfId="0" applyFont="1" applyBorder="1" applyAlignment="1">
      <alignment vertical="top"/>
    </xf>
    <xf numFmtId="0" fontId="2" fillId="12" borderId="0" xfId="0" applyFont="1" applyFill="1"/>
    <xf numFmtId="0" fontId="1" fillId="9" borderId="0" xfId="0" applyFont="1" applyFill="1"/>
    <xf numFmtId="0" fontId="10" fillId="10" borderId="0" xfId="0" applyFont="1" applyFill="1"/>
    <xf numFmtId="0" fontId="1" fillId="5" borderId="0" xfId="0" applyFont="1" applyFill="1" applyAlignment="1">
      <alignment horizontal="left"/>
    </xf>
    <xf numFmtId="0" fontId="1" fillId="14" borderId="0" xfId="0" applyFont="1" applyFill="1" applyAlignment="1">
      <alignment horizontal="left"/>
    </xf>
    <xf numFmtId="0" fontId="17" fillId="10" borderId="21" xfId="0" applyFont="1" applyFill="1" applyBorder="1"/>
    <xf numFmtId="0" fontId="2" fillId="4" borderId="0" xfId="0" applyFont="1" applyFill="1" applyAlignment="1">
      <alignment horizontal="center" vertical="center" wrapText="1"/>
    </xf>
    <xf numFmtId="0" fontId="10" fillId="11" borderId="18" xfId="0" quotePrefix="1" applyFont="1" applyFill="1" applyBorder="1" applyAlignment="1">
      <alignment horizontal="left" wrapText="1"/>
    </xf>
    <xf numFmtId="0" fontId="0" fillId="0" borderId="17" xfId="0" applyBorder="1"/>
    <xf numFmtId="0" fontId="4" fillId="2" borderId="36" xfId="0" applyFont="1" applyFill="1" applyBorder="1" applyAlignment="1">
      <alignment horizontal="center" vertical="center" wrapText="1"/>
    </xf>
    <xf numFmtId="0" fontId="11" fillId="2" borderId="18" xfId="0" applyFont="1" applyFill="1" applyBorder="1" applyAlignment="1">
      <alignment horizontal="center"/>
    </xf>
    <xf numFmtId="44" fontId="5" fillId="7" borderId="38" xfId="0" applyNumberFormat="1" applyFont="1" applyFill="1" applyBorder="1"/>
    <xf numFmtId="0" fontId="0" fillId="5" borderId="18" xfId="0" applyFill="1" applyBorder="1"/>
    <xf numFmtId="0" fontId="15" fillId="10" borderId="22" xfId="0" applyFont="1" applyFill="1" applyBorder="1"/>
    <xf numFmtId="0" fontId="0" fillId="6" borderId="17" xfId="0" applyFill="1" applyBorder="1"/>
    <xf numFmtId="0" fontId="0" fillId="6" borderId="0" xfId="0" applyFill="1"/>
    <xf numFmtId="0" fontId="1" fillId="12" borderId="39" xfId="0" applyFont="1" applyFill="1" applyBorder="1" applyAlignment="1">
      <alignment horizontal="left"/>
    </xf>
    <xf numFmtId="0" fontId="1" fillId="12" borderId="24" xfId="0" applyFont="1" applyFill="1" applyBorder="1" applyAlignment="1">
      <alignment horizontal="left"/>
    </xf>
    <xf numFmtId="0" fontId="0" fillId="12" borderId="41" xfId="0" applyFill="1" applyBorder="1"/>
    <xf numFmtId="0" fontId="1" fillId="0" borderId="39" xfId="0" applyFont="1" applyBorder="1" applyAlignment="1">
      <alignment horizontal="right"/>
    </xf>
    <xf numFmtId="0" fontId="1" fillId="0" borderId="17" xfId="0" applyFont="1" applyBorder="1" applyAlignment="1">
      <alignment horizontal="right"/>
    </xf>
    <xf numFmtId="0" fontId="1" fillId="0" borderId="1" xfId="0" applyFont="1" applyBorder="1" applyAlignment="1">
      <alignment horizontal="right"/>
    </xf>
    <xf numFmtId="0" fontId="1" fillId="0" borderId="2" xfId="0" applyFont="1" applyBorder="1" applyAlignment="1">
      <alignment horizontal="right"/>
    </xf>
    <xf numFmtId="0" fontId="20" fillId="2" borderId="42" xfId="0" applyFont="1" applyFill="1" applyBorder="1"/>
    <xf numFmtId="0" fontId="1" fillId="0" borderId="34" xfId="0" applyFont="1" applyBorder="1"/>
    <xf numFmtId="0" fontId="10" fillId="11" borderId="0" xfId="0" applyFont="1" applyFill="1" applyAlignment="1">
      <alignment wrapText="1"/>
    </xf>
    <xf numFmtId="0" fontId="20" fillId="2" borderId="48" xfId="0" applyFont="1" applyFill="1" applyBorder="1"/>
    <xf numFmtId="0" fontId="20" fillId="2" borderId="49" xfId="0" applyFont="1" applyFill="1" applyBorder="1" applyAlignment="1">
      <alignment horizontal="center" vertical="center" wrapText="1"/>
    </xf>
    <xf numFmtId="0" fontId="16" fillId="10" borderId="53" xfId="0" applyFont="1" applyFill="1" applyBorder="1" applyAlignment="1">
      <alignment horizontal="center" vertical="top"/>
    </xf>
    <xf numFmtId="0" fontId="13" fillId="0" borderId="54" xfId="0" applyFont="1" applyBorder="1" applyAlignment="1">
      <alignment vertical="top"/>
    </xf>
    <xf numFmtId="0" fontId="18" fillId="0" borderId="50" xfId="0" applyFont="1" applyBorder="1" applyAlignment="1">
      <alignment horizontal="left"/>
    </xf>
    <xf numFmtId="0" fontId="18" fillId="0" borderId="44" xfId="0" applyFont="1" applyBorder="1" applyAlignment="1">
      <alignment horizontal="left"/>
    </xf>
    <xf numFmtId="0" fontId="19" fillId="12" borderId="2" xfId="0" applyFont="1" applyFill="1" applyBorder="1" applyAlignment="1">
      <alignment horizontal="left"/>
    </xf>
    <xf numFmtId="0" fontId="19" fillId="10" borderId="2" xfId="0" applyFont="1" applyFill="1" applyBorder="1" applyAlignment="1">
      <alignment horizontal="left"/>
    </xf>
    <xf numFmtId="0" fontId="10" fillId="11" borderId="47" xfId="0" applyFont="1" applyFill="1" applyBorder="1" applyAlignment="1">
      <alignment horizontal="left" wrapText="1"/>
    </xf>
    <xf numFmtId="0" fontId="10" fillId="11" borderId="47" xfId="0" quotePrefix="1" applyFont="1" applyFill="1" applyBorder="1" applyAlignment="1">
      <alignment horizontal="left" wrapText="1"/>
    </xf>
    <xf numFmtId="0" fontId="10" fillId="11" borderId="56" xfId="0" applyFont="1" applyFill="1" applyBorder="1" applyAlignment="1">
      <alignment wrapText="1"/>
    </xf>
    <xf numFmtId="0" fontId="10" fillId="11" borderId="0" xfId="0" quotePrefix="1" applyFont="1" applyFill="1" applyAlignment="1">
      <alignment horizontal="left" wrapText="1"/>
    </xf>
    <xf numFmtId="165" fontId="18" fillId="6" borderId="45" xfId="3" applyNumberFormat="1" applyFont="1" applyFill="1" applyBorder="1"/>
    <xf numFmtId="44" fontId="18" fillId="13" borderId="45" xfId="3" applyFont="1" applyFill="1" applyBorder="1" applyProtection="1"/>
    <xf numFmtId="44" fontId="19" fillId="12" borderId="52" xfId="0" applyNumberFormat="1" applyFont="1" applyFill="1" applyBorder="1"/>
    <xf numFmtId="0" fontId="27" fillId="0" borderId="68" xfId="0" applyFont="1" applyBorder="1" applyAlignment="1">
      <alignment horizontal="center" vertical="center"/>
    </xf>
    <xf numFmtId="44" fontId="27" fillId="0" borderId="64" xfId="3" applyFont="1" applyBorder="1" applyAlignment="1">
      <alignment horizontal="justify" vertical="center" wrapText="1"/>
    </xf>
    <xf numFmtId="0" fontId="25" fillId="0" borderId="65"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64" xfId="0" applyFont="1" applyBorder="1" applyAlignment="1">
      <alignment horizontal="center" vertical="center" wrapText="1"/>
    </xf>
    <xf numFmtId="44" fontId="27" fillId="5" borderId="64" xfId="3" applyFont="1" applyFill="1" applyBorder="1" applyAlignment="1">
      <alignment horizontal="justify" vertical="center" wrapText="1"/>
    </xf>
    <xf numFmtId="44" fontId="27" fillId="5" borderId="67" xfId="3" applyFont="1" applyFill="1" applyBorder="1" applyAlignment="1">
      <alignment horizontal="justify" vertical="center" wrapText="1"/>
    </xf>
    <xf numFmtId="44" fontId="20" fillId="10" borderId="52" xfId="0" quotePrefix="1" applyNumberFormat="1" applyFont="1" applyFill="1" applyBorder="1"/>
    <xf numFmtId="165" fontId="24" fillId="3" borderId="51" xfId="0" applyNumberFormat="1" applyFont="1" applyFill="1" applyBorder="1"/>
    <xf numFmtId="44" fontId="27" fillId="0" borderId="69" xfId="0" applyNumberFormat="1" applyFont="1" applyBorder="1" applyAlignment="1">
      <alignment horizontal="justify" vertical="center" wrapText="1"/>
    </xf>
    <xf numFmtId="0" fontId="27" fillId="16" borderId="69" xfId="0" applyFont="1" applyFill="1" applyBorder="1" applyAlignment="1">
      <alignment horizontal="center" vertical="center"/>
    </xf>
    <xf numFmtId="0" fontId="27" fillId="16" borderId="69" xfId="0" applyFont="1" applyFill="1" applyBorder="1" applyAlignment="1">
      <alignment horizontal="justify" vertical="center" wrapText="1"/>
    </xf>
    <xf numFmtId="0" fontId="26" fillId="0" borderId="57" xfId="0" applyFont="1" applyBorder="1" applyAlignment="1">
      <alignment horizontal="center" vertical="center" wrapText="1"/>
    </xf>
    <xf numFmtId="0" fontId="26" fillId="0" borderId="58"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0" xfId="0" applyFont="1" applyAlignment="1">
      <alignment horizontal="center" vertical="center" wrapText="1"/>
    </xf>
    <xf numFmtId="0" fontId="26" fillId="0" borderId="61" xfId="0" applyFont="1" applyBorder="1" applyAlignment="1">
      <alignment horizontal="center" vertical="center" wrapText="1"/>
    </xf>
    <xf numFmtId="0" fontId="25" fillId="0" borderId="60" xfId="0" applyFont="1" applyBorder="1" applyAlignment="1">
      <alignment horizontal="center" vertical="center" wrapText="1"/>
    </xf>
    <xf numFmtId="0" fontId="25" fillId="0" borderId="0" xfId="0" applyFont="1" applyAlignment="1">
      <alignment horizontal="center" vertical="center" wrapText="1"/>
    </xf>
    <xf numFmtId="0" fontId="25" fillId="0" borderId="61" xfId="0" applyFont="1" applyBorder="1" applyAlignment="1">
      <alignment horizontal="center" vertical="center" wrapText="1"/>
    </xf>
    <xf numFmtId="0" fontId="25" fillId="0" borderId="62" xfId="0" applyFont="1" applyBorder="1" applyAlignment="1">
      <alignment horizontal="center" vertical="center" wrapText="1"/>
    </xf>
    <xf numFmtId="0" fontId="25" fillId="0" borderId="63" xfId="0" applyFont="1" applyBorder="1" applyAlignment="1">
      <alignment horizontal="center" vertical="center" wrapText="1"/>
    </xf>
    <xf numFmtId="0" fontId="25" fillId="0" borderId="64"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69" xfId="0" applyFont="1" applyBorder="1" applyAlignment="1">
      <alignment horizontal="center" vertical="center" wrapText="1"/>
    </xf>
    <xf numFmtId="0" fontId="13" fillId="0" borderId="55" xfId="0" applyFont="1" applyBorder="1" applyAlignment="1">
      <alignment horizontal="left" vertical="top"/>
    </xf>
    <xf numFmtId="0" fontId="13" fillId="0" borderId="33" xfId="0" applyFont="1" applyBorder="1" applyAlignment="1">
      <alignment horizontal="left" vertical="top"/>
    </xf>
    <xf numFmtId="0" fontId="1" fillId="0" borderId="43" xfId="0" applyFont="1" applyBorder="1" applyAlignment="1" applyProtection="1">
      <alignment horizontal="center"/>
      <protection locked="0"/>
    </xf>
    <xf numFmtId="0" fontId="1" fillId="0" borderId="33" xfId="0" applyFont="1" applyBorder="1" applyAlignment="1" applyProtection="1">
      <alignment horizontal="center"/>
      <protection locked="0"/>
    </xf>
    <xf numFmtId="0" fontId="13" fillId="0" borderId="31" xfId="0" applyFont="1" applyBorder="1" applyAlignment="1">
      <alignment horizontal="left" vertical="top" wrapText="1"/>
    </xf>
    <xf numFmtId="0" fontId="13" fillId="0" borderId="32" xfId="0" applyFont="1" applyBorder="1" applyAlignment="1">
      <alignment horizontal="left" vertical="top"/>
    </xf>
    <xf numFmtId="0" fontId="22" fillId="0" borderId="34" xfId="0" applyFont="1" applyBorder="1" applyAlignment="1">
      <alignment horizontal="left" vertical="top" wrapText="1"/>
    </xf>
    <xf numFmtId="0" fontId="22" fillId="0" borderId="28" xfId="0" applyFont="1" applyBorder="1" applyAlignment="1">
      <alignment horizontal="left" vertical="top" wrapText="1"/>
    </xf>
    <xf numFmtId="0" fontId="22" fillId="0" borderId="35" xfId="0" applyFont="1" applyBorder="1" applyAlignment="1">
      <alignment horizontal="left" vertical="top" wrapText="1"/>
    </xf>
    <xf numFmtId="0" fontId="13" fillId="0" borderId="14" xfId="0" applyFont="1" applyBorder="1" applyAlignment="1">
      <alignment horizontal="left" vertical="top"/>
    </xf>
    <xf numFmtId="0" fontId="13" fillId="0" borderId="9" xfId="0" applyFont="1" applyBorder="1" applyAlignment="1">
      <alignment horizontal="left" vertical="top"/>
    </xf>
    <xf numFmtId="0" fontId="13" fillId="0" borderId="14" xfId="0" applyFont="1" applyBorder="1" applyAlignment="1">
      <alignment horizontal="left" vertical="top" wrapText="1"/>
    </xf>
    <xf numFmtId="0" fontId="13" fillId="0" borderId="9" xfId="0" applyFont="1" applyBorder="1" applyAlignment="1">
      <alignment horizontal="left" vertical="top" wrapText="1"/>
    </xf>
    <xf numFmtId="0" fontId="1" fillId="15" borderId="2" xfId="0" applyFont="1" applyFill="1" applyBorder="1" applyAlignment="1">
      <alignment horizontal="center"/>
    </xf>
    <xf numFmtId="0" fontId="1" fillId="15" borderId="0" xfId="0" applyFont="1" applyFill="1" applyAlignment="1">
      <alignment horizontal="center"/>
    </xf>
    <xf numFmtId="0" fontId="1" fillId="15" borderId="47" xfId="0" applyFont="1" applyFill="1" applyBorder="1" applyAlignment="1">
      <alignment horizontal="center"/>
    </xf>
    <xf numFmtId="0" fontId="8" fillId="8" borderId="2" xfId="0" applyFont="1" applyFill="1" applyBorder="1" applyAlignment="1">
      <alignment horizontal="center" wrapText="1"/>
    </xf>
    <xf numFmtId="0" fontId="8" fillId="8" borderId="0" xfId="0" applyFont="1" applyFill="1" applyAlignment="1">
      <alignment horizontal="center" wrapText="1"/>
    </xf>
    <xf numFmtId="0" fontId="8" fillId="8" borderId="47" xfId="0" applyFont="1" applyFill="1" applyBorder="1" applyAlignment="1">
      <alignment horizontal="center" wrapText="1"/>
    </xf>
    <xf numFmtId="0" fontId="10" fillId="11" borderId="1" xfId="0" applyFont="1" applyFill="1" applyBorder="1" applyAlignment="1">
      <alignment horizontal="left" wrapText="1"/>
    </xf>
    <xf numFmtId="0" fontId="10" fillId="11" borderId="24" xfId="0" applyFont="1" applyFill="1" applyBorder="1" applyAlignment="1">
      <alignment horizontal="left" wrapText="1"/>
    </xf>
    <xf numFmtId="0" fontId="10" fillId="11" borderId="2" xfId="0" applyFont="1" applyFill="1" applyBorder="1" applyAlignment="1">
      <alignment horizontal="left" wrapText="1"/>
    </xf>
    <xf numFmtId="0" fontId="10" fillId="11" borderId="0" xfId="0" applyFont="1" applyFill="1" applyAlignment="1">
      <alignment horizontal="left" wrapText="1"/>
    </xf>
    <xf numFmtId="0" fontId="10" fillId="11" borderId="46" xfId="0" applyFont="1" applyFill="1" applyBorder="1" applyAlignment="1">
      <alignment horizontal="left" wrapText="1"/>
    </xf>
    <xf numFmtId="0" fontId="18" fillId="0" borderId="26" xfId="0" applyFont="1" applyBorder="1" applyAlignment="1">
      <alignment horizontal="left"/>
    </xf>
    <xf numFmtId="0" fontId="18" fillId="0" borderId="6" xfId="0" applyFont="1" applyBorder="1" applyAlignment="1">
      <alignment horizontal="left"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 fillId="0" borderId="11" xfId="0" applyFont="1" applyBorder="1" applyAlignment="1" applyProtection="1">
      <alignment horizontal="center"/>
      <protection locked="0"/>
    </xf>
    <xf numFmtId="0" fontId="1" fillId="0" borderId="8" xfId="0" applyFont="1" applyBorder="1" applyAlignment="1" applyProtection="1">
      <alignment horizontal="center"/>
      <protection locked="0"/>
    </xf>
    <xf numFmtId="14" fontId="1" fillId="0" borderId="10" xfId="0" applyNumberFormat="1"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9" fillId="12" borderId="27" xfId="0" applyFont="1" applyFill="1" applyBorder="1" applyAlignment="1">
      <alignment horizontal="left"/>
    </xf>
    <xf numFmtId="0" fontId="19" fillId="12" borderId="25" xfId="0" applyFont="1" applyFill="1" applyBorder="1" applyAlignment="1">
      <alignment horizontal="left"/>
    </xf>
    <xf numFmtId="0" fontId="20" fillId="10" borderId="0" xfId="0" applyFont="1" applyFill="1" applyAlignment="1">
      <alignment horizontal="left"/>
    </xf>
    <xf numFmtId="0" fontId="20" fillId="10" borderId="29" xfId="0" applyFont="1" applyFill="1" applyBorder="1" applyAlignment="1">
      <alignment horizontal="left"/>
    </xf>
    <xf numFmtId="0" fontId="5" fillId="7" borderId="7" xfId="0" applyFont="1" applyFill="1" applyBorder="1" applyAlignment="1">
      <alignment horizontal="right"/>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0" fontId="2" fillId="4" borderId="5" xfId="0" applyFont="1" applyFill="1" applyBorder="1" applyAlignment="1">
      <alignment horizontal="center" wrapText="1"/>
    </xf>
    <xf numFmtId="0" fontId="21" fillId="0" borderId="37" xfId="0" applyFont="1" applyBorder="1" applyAlignment="1">
      <alignment horizontal="left" vertical="center" wrapText="1"/>
    </xf>
    <xf numFmtId="0" fontId="21" fillId="0" borderId="4" xfId="0" applyFont="1" applyBorder="1" applyAlignment="1">
      <alignment horizontal="left" vertical="center" wrapText="1"/>
    </xf>
    <xf numFmtId="0" fontId="21" fillId="0" borderId="23" xfId="0" applyFont="1" applyBorder="1" applyAlignment="1">
      <alignment horizontal="left" vertical="center" wrapText="1"/>
    </xf>
    <xf numFmtId="0" fontId="1" fillId="0" borderId="40" xfId="0" applyFont="1" applyBorder="1" applyAlignment="1" applyProtection="1">
      <alignment horizontal="center"/>
      <protection locked="0"/>
    </xf>
    <xf numFmtId="0" fontId="5" fillId="7" borderId="37" xfId="0" applyFont="1" applyFill="1" applyBorder="1" applyAlignment="1">
      <alignment horizontal="right"/>
    </xf>
    <xf numFmtId="0" fontId="5" fillId="7" borderId="5" xfId="0" applyFont="1" applyFill="1" applyBorder="1" applyAlignment="1">
      <alignment horizontal="right"/>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8" fillId="8" borderId="17" xfId="0" applyFont="1" applyFill="1" applyBorder="1" applyAlignment="1">
      <alignment horizontal="center" wrapText="1"/>
    </xf>
    <xf numFmtId="0" fontId="8" fillId="8" borderId="18" xfId="0" applyFont="1" applyFill="1" applyBorder="1" applyAlignment="1">
      <alignment horizontal="center" wrapText="1"/>
    </xf>
    <xf numFmtId="0" fontId="2" fillId="4" borderId="37"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1" fillId="0" borderId="17" xfId="0" applyFont="1" applyBorder="1" applyAlignment="1">
      <alignment horizontal="center"/>
    </xf>
    <xf numFmtId="0" fontId="1" fillId="0" borderId="0" xfId="0" applyFont="1" applyAlignment="1">
      <alignment horizontal="center"/>
    </xf>
    <xf numFmtId="0" fontId="1" fillId="0" borderId="18" xfId="0" applyFont="1" applyBorder="1" applyAlignment="1">
      <alignment horizontal="center"/>
    </xf>
    <xf numFmtId="0" fontId="31" fillId="0" borderId="71" xfId="0" applyFont="1" applyBorder="1" applyAlignment="1">
      <alignment horizontal="center" vertical="center"/>
    </xf>
    <xf numFmtId="1" fontId="28" fillId="0" borderId="71" xfId="5" applyNumberFormat="1" applyFont="1" applyBorder="1" applyAlignment="1">
      <alignment horizontal="center" vertical="center"/>
    </xf>
    <xf numFmtId="0" fontId="29" fillId="0" borderId="72" xfId="6" applyFont="1" applyBorder="1" applyAlignment="1">
      <alignment horizontal="center"/>
    </xf>
    <xf numFmtId="1" fontId="29" fillId="0" borderId="72" xfId="6" applyNumberFormat="1" applyFont="1" applyBorder="1" applyAlignment="1">
      <alignment horizontal="center"/>
    </xf>
    <xf numFmtId="1" fontId="28" fillId="18" borderId="72" xfId="5" applyNumberFormat="1" applyFont="1" applyFill="1" applyBorder="1" applyAlignment="1">
      <alignment horizontal="center" vertical="center"/>
    </xf>
    <xf numFmtId="1" fontId="32" fillId="0" borderId="72" xfId="6" applyNumberFormat="1" applyFont="1" applyBorder="1" applyAlignment="1">
      <alignment horizontal="center"/>
    </xf>
    <xf numFmtId="1" fontId="33" fillId="0" borderId="72" xfId="5" applyNumberFormat="1" applyFont="1" applyBorder="1" applyAlignment="1">
      <alignment horizontal="center" vertical="center"/>
    </xf>
    <xf numFmtId="1" fontId="28" fillId="0" borderId="72" xfId="5" applyNumberFormat="1" applyFont="1" applyBorder="1" applyAlignment="1">
      <alignment horizontal="center" vertical="center"/>
    </xf>
    <xf numFmtId="0" fontId="28" fillId="0" borderId="72" xfId="6" applyFont="1" applyBorder="1" applyAlignment="1">
      <alignment horizontal="center"/>
    </xf>
    <xf numFmtId="0" fontId="32" fillId="0" borderId="72" xfId="4" applyFont="1" applyFill="1" applyBorder="1" applyAlignment="1">
      <alignment horizontal="center" vertical="center"/>
    </xf>
    <xf numFmtId="1" fontId="28" fillId="0" borderId="72" xfId="6" applyNumberFormat="1" applyFont="1" applyBorder="1" applyAlignment="1">
      <alignment horizontal="center" vertical="center"/>
    </xf>
    <xf numFmtId="0" fontId="32" fillId="0" borderId="72" xfId="5" applyFont="1" applyBorder="1" applyAlignment="1">
      <alignment horizontal="left" vertical="center" wrapText="1"/>
    </xf>
    <xf numFmtId="0" fontId="28" fillId="0" borderId="72" xfId="0" applyFont="1" applyBorder="1" applyAlignment="1">
      <alignment horizontal="left" vertical="center" wrapText="1"/>
    </xf>
    <xf numFmtId="0" fontId="32" fillId="0" borderId="72" xfId="6" applyFont="1" applyBorder="1" applyAlignment="1">
      <alignment horizontal="left" vertical="center" wrapText="1"/>
    </xf>
    <xf numFmtId="0" fontId="0" fillId="0" borderId="0" xfId="0" applyProtection="1">
      <protection locked="0"/>
    </xf>
  </cellXfs>
  <cellStyles count="7">
    <cellStyle name="Bad" xfId="4" builtinId="27"/>
    <cellStyle name="Currency" xfId="3" builtinId="4"/>
    <cellStyle name="Normal" xfId="0" builtinId="0"/>
    <cellStyle name="Normal 2" xfId="1" xr:uid="{00000000-0005-0000-0000-000001000000}"/>
    <cellStyle name="Normal 5 2 2" xfId="5" xr:uid="{AF54AC1F-947D-499B-8780-494BC0666E71}"/>
    <cellStyle name="Normal 5 3" xfId="6" xr:uid="{FC9D8B40-F60A-4AA1-915F-07B09DB1F5EA}"/>
    <cellStyle name="Percent" xfId="2" builtinId="5"/>
  </cellStyles>
  <dxfs count="0"/>
  <tableStyles count="0" defaultTableStyle="TableStyleMedium2" defaultPivotStyle="PivotStyleLight16"/>
  <colors>
    <mruColors>
      <color rgb="FFE5F5FF"/>
      <color rgb="FFFFFFCC"/>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E10D8-C13F-4093-ABE0-352CEF4586BC}">
  <dimension ref="A1:G101"/>
  <sheetViews>
    <sheetView tabSelected="1" view="pageLayout" zoomScaleNormal="70" workbookViewId="0">
      <selection activeCell="F61" sqref="F61"/>
    </sheetView>
  </sheetViews>
  <sheetFormatPr defaultRowHeight="15" x14ac:dyDescent="0.25"/>
  <cols>
    <col min="2" max="2" width="20.85546875" customWidth="1"/>
    <col min="3" max="3" width="43.28515625" customWidth="1"/>
    <col min="4" max="4" width="11.28515625" customWidth="1"/>
    <col min="5" max="5" width="12.42578125" customWidth="1"/>
    <col min="6" max="6" width="22.42578125" customWidth="1"/>
    <col min="7" max="7" width="23.85546875" customWidth="1"/>
  </cols>
  <sheetData>
    <row r="1" spans="1:7" ht="25.5" customHeight="1" x14ac:dyDescent="0.25">
      <c r="A1" s="84" t="s">
        <v>160</v>
      </c>
      <c r="B1" s="85"/>
      <c r="C1" s="85"/>
      <c r="D1" s="85"/>
      <c r="E1" s="85"/>
      <c r="F1" s="85"/>
      <c r="G1" s="86"/>
    </row>
    <row r="2" spans="1:7" x14ac:dyDescent="0.25">
      <c r="A2" s="87" t="s">
        <v>161</v>
      </c>
      <c r="B2" s="88"/>
      <c r="C2" s="88"/>
      <c r="D2" s="88"/>
      <c r="E2" s="88"/>
      <c r="F2" s="88"/>
      <c r="G2" s="89"/>
    </row>
    <row r="3" spans="1:7" ht="38.25" customHeight="1" x14ac:dyDescent="0.25">
      <c r="A3" s="90" t="s">
        <v>52</v>
      </c>
      <c r="B3" s="91"/>
      <c r="C3" s="91"/>
      <c r="D3" s="91"/>
      <c r="E3" s="91"/>
      <c r="F3" s="91"/>
      <c r="G3" s="92"/>
    </row>
    <row r="4" spans="1:7" ht="15.75" thickBot="1" x14ac:dyDescent="0.3">
      <c r="A4" s="93" t="s">
        <v>53</v>
      </c>
      <c r="B4" s="94"/>
      <c r="C4" s="94"/>
      <c r="D4" s="94"/>
      <c r="E4" s="94"/>
      <c r="F4" s="94"/>
      <c r="G4" s="95"/>
    </row>
    <row r="5" spans="1:7" ht="50.1" customHeight="1" thickBot="1" x14ac:dyDescent="0.3">
      <c r="A5" s="74" t="s">
        <v>54</v>
      </c>
      <c r="B5" s="75" t="s">
        <v>55</v>
      </c>
      <c r="C5" s="75" t="s">
        <v>56</v>
      </c>
      <c r="D5" s="75" t="s">
        <v>57</v>
      </c>
      <c r="E5" s="75" t="s">
        <v>58</v>
      </c>
      <c r="F5" s="76" t="s">
        <v>59</v>
      </c>
      <c r="G5" s="76" t="s">
        <v>60</v>
      </c>
    </row>
    <row r="6" spans="1:7" ht="50.1" customHeight="1" thickBot="1" x14ac:dyDescent="0.3">
      <c r="A6" s="156">
        <v>1</v>
      </c>
      <c r="B6" s="157" t="s">
        <v>61</v>
      </c>
      <c r="C6" s="167" t="s">
        <v>62</v>
      </c>
      <c r="D6" s="158" t="s">
        <v>63</v>
      </c>
      <c r="E6" s="159">
        <v>5150</v>
      </c>
      <c r="F6" s="77"/>
      <c r="G6" s="73">
        <f>SUM(E6*F6)</f>
        <v>0</v>
      </c>
    </row>
    <row r="7" spans="1:7" ht="50.1" customHeight="1" thickBot="1" x14ac:dyDescent="0.3">
      <c r="A7" s="156">
        <v>2</v>
      </c>
      <c r="B7" s="160">
        <v>20100110</v>
      </c>
      <c r="C7" s="167" t="s">
        <v>64</v>
      </c>
      <c r="D7" s="158" t="s">
        <v>65</v>
      </c>
      <c r="E7" s="161">
        <v>130</v>
      </c>
      <c r="F7" s="77"/>
      <c r="G7" s="73">
        <f t="shared" ref="G7:G70" si="0">SUM(E7*F7)</f>
        <v>0</v>
      </c>
    </row>
    <row r="8" spans="1:7" ht="50.1" customHeight="1" thickBot="1" x14ac:dyDescent="0.3">
      <c r="A8" s="156">
        <v>3</v>
      </c>
      <c r="B8" s="160">
        <v>20100210</v>
      </c>
      <c r="C8" s="167" t="s">
        <v>66</v>
      </c>
      <c r="D8" s="158" t="s">
        <v>65</v>
      </c>
      <c r="E8" s="161">
        <v>30</v>
      </c>
      <c r="F8" s="77"/>
      <c r="G8" s="73">
        <f t="shared" si="0"/>
        <v>0</v>
      </c>
    </row>
    <row r="9" spans="1:7" ht="50.1" customHeight="1" thickBot="1" x14ac:dyDescent="0.3">
      <c r="A9" s="156">
        <v>4</v>
      </c>
      <c r="B9" s="160">
        <v>20800150</v>
      </c>
      <c r="C9" s="167" t="s">
        <v>68</v>
      </c>
      <c r="D9" s="158" t="s">
        <v>63</v>
      </c>
      <c r="E9" s="159">
        <v>910</v>
      </c>
      <c r="F9" s="77"/>
      <c r="G9" s="73">
        <f t="shared" si="0"/>
        <v>0</v>
      </c>
    </row>
    <row r="10" spans="1:7" ht="50.1" customHeight="1" thickBot="1" x14ac:dyDescent="0.3">
      <c r="A10" s="156">
        <v>5</v>
      </c>
      <c r="B10" s="160">
        <v>21101615</v>
      </c>
      <c r="C10" s="167" t="s">
        <v>69</v>
      </c>
      <c r="D10" s="158" t="s">
        <v>63</v>
      </c>
      <c r="E10" s="159">
        <v>130</v>
      </c>
      <c r="F10" s="77"/>
      <c r="G10" s="73">
        <f t="shared" si="0"/>
        <v>0</v>
      </c>
    </row>
    <row r="11" spans="1:7" ht="50.1" customHeight="1" thickBot="1" x14ac:dyDescent="0.3">
      <c r="A11" s="156">
        <v>6</v>
      </c>
      <c r="B11" s="160">
        <v>25200110</v>
      </c>
      <c r="C11" s="167" t="s">
        <v>70</v>
      </c>
      <c r="D11" s="158" t="s">
        <v>71</v>
      </c>
      <c r="E11" s="159">
        <v>1174</v>
      </c>
      <c r="F11" s="77"/>
      <c r="G11" s="73">
        <f t="shared" si="0"/>
        <v>0</v>
      </c>
    </row>
    <row r="12" spans="1:7" ht="50.1" customHeight="1" thickBot="1" x14ac:dyDescent="0.3">
      <c r="A12" s="156">
        <v>7</v>
      </c>
      <c r="B12" s="162" t="s">
        <v>61</v>
      </c>
      <c r="C12" s="167" t="s">
        <v>162</v>
      </c>
      <c r="D12" s="158" t="s">
        <v>72</v>
      </c>
      <c r="E12" s="159">
        <v>21</v>
      </c>
      <c r="F12" s="77"/>
      <c r="G12" s="73">
        <f t="shared" si="0"/>
        <v>0</v>
      </c>
    </row>
    <row r="13" spans="1:7" ht="50.1" customHeight="1" thickBot="1" x14ac:dyDescent="0.3">
      <c r="A13" s="156">
        <v>8</v>
      </c>
      <c r="B13" s="160" t="s">
        <v>73</v>
      </c>
      <c r="C13" s="167" t="s">
        <v>74</v>
      </c>
      <c r="D13" s="158" t="s">
        <v>71</v>
      </c>
      <c r="E13" s="158">
        <v>117</v>
      </c>
      <c r="F13" s="77"/>
      <c r="G13" s="73">
        <f t="shared" si="0"/>
        <v>0</v>
      </c>
    </row>
    <row r="14" spans="1:7" ht="50.1" customHeight="1" thickBot="1" x14ac:dyDescent="0.3">
      <c r="A14" s="156">
        <v>9</v>
      </c>
      <c r="B14" s="163" t="s">
        <v>75</v>
      </c>
      <c r="C14" s="167" t="s">
        <v>76</v>
      </c>
      <c r="D14" s="158" t="s">
        <v>63</v>
      </c>
      <c r="E14" s="159">
        <v>100</v>
      </c>
      <c r="F14" s="77"/>
      <c r="G14" s="73">
        <f t="shared" si="0"/>
        <v>0</v>
      </c>
    </row>
    <row r="15" spans="1:7" ht="50.1" customHeight="1" thickBot="1" x14ac:dyDescent="0.3">
      <c r="A15" s="156">
        <v>10</v>
      </c>
      <c r="B15" s="160">
        <v>31101100</v>
      </c>
      <c r="C15" s="167" t="s">
        <v>77</v>
      </c>
      <c r="D15" s="158" t="s">
        <v>63</v>
      </c>
      <c r="E15" s="159">
        <v>533.5</v>
      </c>
      <c r="F15" s="77"/>
      <c r="G15" s="73">
        <f t="shared" si="0"/>
        <v>0</v>
      </c>
    </row>
    <row r="16" spans="1:7" ht="50.1" customHeight="1" thickBot="1" x14ac:dyDescent="0.3">
      <c r="A16" s="156">
        <v>11</v>
      </c>
      <c r="B16" s="160">
        <v>35300200</v>
      </c>
      <c r="C16" s="167" t="s">
        <v>78</v>
      </c>
      <c r="D16" s="158" t="s">
        <v>71</v>
      </c>
      <c r="E16" s="159">
        <v>2290</v>
      </c>
      <c r="F16" s="77"/>
      <c r="G16" s="73">
        <f t="shared" si="0"/>
        <v>0</v>
      </c>
    </row>
    <row r="17" spans="1:7" ht="50.1" customHeight="1" thickBot="1" x14ac:dyDescent="0.3">
      <c r="A17" s="156">
        <v>12</v>
      </c>
      <c r="B17" s="160">
        <v>40600290</v>
      </c>
      <c r="C17" s="167" t="s">
        <v>79</v>
      </c>
      <c r="D17" s="158" t="s">
        <v>80</v>
      </c>
      <c r="E17" s="159">
        <v>1623</v>
      </c>
      <c r="F17" s="77"/>
      <c r="G17" s="73">
        <f t="shared" si="0"/>
        <v>0</v>
      </c>
    </row>
    <row r="18" spans="1:7" ht="50.1" customHeight="1" thickBot="1" x14ac:dyDescent="0.3">
      <c r="A18" s="156">
        <v>13</v>
      </c>
      <c r="B18" s="163">
        <v>40600525</v>
      </c>
      <c r="C18" s="167" t="s">
        <v>84</v>
      </c>
      <c r="D18" s="158" t="s">
        <v>82</v>
      </c>
      <c r="E18" s="158">
        <v>3</v>
      </c>
      <c r="F18" s="77"/>
      <c r="G18" s="73">
        <f t="shared" si="0"/>
        <v>0</v>
      </c>
    </row>
    <row r="19" spans="1:7" ht="50.1" customHeight="1" thickBot="1" x14ac:dyDescent="0.3">
      <c r="A19" s="156">
        <v>14</v>
      </c>
      <c r="B19" s="163">
        <v>40600635</v>
      </c>
      <c r="C19" s="167" t="s">
        <v>83</v>
      </c>
      <c r="D19" s="158" t="s">
        <v>82</v>
      </c>
      <c r="E19" s="159">
        <v>195</v>
      </c>
      <c r="F19" s="77"/>
      <c r="G19" s="73">
        <f t="shared" si="0"/>
        <v>0</v>
      </c>
    </row>
    <row r="20" spans="1:7" ht="50.1" customHeight="1" thickBot="1" x14ac:dyDescent="0.3">
      <c r="A20" s="156">
        <v>15</v>
      </c>
      <c r="B20" s="163">
        <v>40604060</v>
      </c>
      <c r="C20" s="167" t="s">
        <v>81</v>
      </c>
      <c r="D20" s="158" t="s">
        <v>82</v>
      </c>
      <c r="E20" s="159">
        <v>265</v>
      </c>
      <c r="F20" s="77"/>
      <c r="G20" s="73">
        <f t="shared" si="0"/>
        <v>0</v>
      </c>
    </row>
    <row r="21" spans="1:7" ht="50.1" customHeight="1" thickBot="1" x14ac:dyDescent="0.3">
      <c r="A21" s="156">
        <v>16</v>
      </c>
      <c r="B21" s="163">
        <v>80173</v>
      </c>
      <c r="C21" s="167" t="s">
        <v>85</v>
      </c>
      <c r="D21" s="158" t="s">
        <v>143</v>
      </c>
      <c r="E21" s="158">
        <v>6</v>
      </c>
      <c r="F21" s="78"/>
      <c r="G21" s="73">
        <f t="shared" si="0"/>
        <v>0</v>
      </c>
    </row>
    <row r="22" spans="1:7" ht="50.1" customHeight="1" thickBot="1" x14ac:dyDescent="0.3">
      <c r="A22" s="156">
        <v>17</v>
      </c>
      <c r="B22" s="163" t="s">
        <v>88</v>
      </c>
      <c r="C22" s="167" t="s">
        <v>89</v>
      </c>
      <c r="D22" s="158" t="s">
        <v>87</v>
      </c>
      <c r="E22" s="159">
        <v>3990</v>
      </c>
      <c r="F22" s="77"/>
      <c r="G22" s="73">
        <f t="shared" si="0"/>
        <v>0</v>
      </c>
    </row>
    <row r="23" spans="1:7" ht="50.1" customHeight="1" thickBot="1" x14ac:dyDescent="0.3">
      <c r="A23" s="156">
        <v>18</v>
      </c>
      <c r="B23" s="163" t="s">
        <v>90</v>
      </c>
      <c r="C23" s="167" t="s">
        <v>91</v>
      </c>
      <c r="D23" s="158" t="s">
        <v>87</v>
      </c>
      <c r="E23" s="159">
        <v>390</v>
      </c>
      <c r="F23" s="77"/>
      <c r="G23" s="73">
        <f t="shared" si="0"/>
        <v>0</v>
      </c>
    </row>
    <row r="24" spans="1:7" ht="50.1" customHeight="1" thickBot="1" x14ac:dyDescent="0.3">
      <c r="A24" s="156">
        <v>19</v>
      </c>
      <c r="B24" s="163" t="s">
        <v>163</v>
      </c>
      <c r="C24" s="167" t="s">
        <v>164</v>
      </c>
      <c r="D24" s="158" t="s">
        <v>87</v>
      </c>
      <c r="E24" s="159">
        <v>68</v>
      </c>
      <c r="F24" s="77"/>
      <c r="G24" s="73">
        <f t="shared" si="0"/>
        <v>0</v>
      </c>
    </row>
    <row r="25" spans="1:7" ht="50.1" customHeight="1" thickBot="1" x14ac:dyDescent="0.3">
      <c r="A25" s="156">
        <v>20</v>
      </c>
      <c r="B25" s="160">
        <v>42300400</v>
      </c>
      <c r="C25" s="167" t="s">
        <v>92</v>
      </c>
      <c r="D25" s="158" t="s">
        <v>71</v>
      </c>
      <c r="E25" s="159">
        <v>81</v>
      </c>
      <c r="F25" s="77"/>
      <c r="G25" s="73">
        <f t="shared" si="0"/>
        <v>0</v>
      </c>
    </row>
    <row r="26" spans="1:7" ht="50.1" customHeight="1" thickBot="1" x14ac:dyDescent="0.3">
      <c r="A26" s="156">
        <v>21</v>
      </c>
      <c r="B26" s="163" t="s">
        <v>94</v>
      </c>
      <c r="C26" s="167" t="s">
        <v>95</v>
      </c>
      <c r="D26" s="158" t="s">
        <v>67</v>
      </c>
      <c r="E26" s="159">
        <v>1472</v>
      </c>
      <c r="F26" s="77"/>
      <c r="G26" s="73">
        <f t="shared" si="0"/>
        <v>0</v>
      </c>
    </row>
    <row r="27" spans="1:7" ht="50.1" customHeight="1" thickBot="1" x14ac:dyDescent="0.3">
      <c r="A27" s="156">
        <v>22</v>
      </c>
      <c r="B27" s="163">
        <v>60600605</v>
      </c>
      <c r="C27" s="167" t="s">
        <v>93</v>
      </c>
      <c r="D27" s="158" t="s">
        <v>67</v>
      </c>
      <c r="E27" s="159">
        <v>85</v>
      </c>
      <c r="F27" s="77"/>
      <c r="G27" s="73">
        <f t="shared" si="0"/>
        <v>0</v>
      </c>
    </row>
    <row r="28" spans="1:7" ht="50.1" customHeight="1" thickBot="1" x14ac:dyDescent="0.3">
      <c r="A28" s="156">
        <v>23</v>
      </c>
      <c r="B28" s="163" t="s">
        <v>61</v>
      </c>
      <c r="C28" s="167" t="s">
        <v>96</v>
      </c>
      <c r="D28" s="158" t="s">
        <v>82</v>
      </c>
      <c r="E28" s="159">
        <v>20</v>
      </c>
      <c r="F28" s="77"/>
      <c r="G28" s="73">
        <f t="shared" si="0"/>
        <v>0</v>
      </c>
    </row>
    <row r="29" spans="1:7" ht="50.1" customHeight="1" thickBot="1" x14ac:dyDescent="0.3">
      <c r="A29" s="156">
        <v>24</v>
      </c>
      <c r="B29" s="163" t="s">
        <v>61</v>
      </c>
      <c r="C29" s="167" t="s">
        <v>97</v>
      </c>
      <c r="D29" s="158" t="s">
        <v>72</v>
      </c>
      <c r="E29" s="158">
        <v>44</v>
      </c>
      <c r="F29" s="77"/>
      <c r="G29" s="73">
        <f t="shared" si="0"/>
        <v>0</v>
      </c>
    </row>
    <row r="30" spans="1:7" ht="50.1" customHeight="1" thickBot="1" x14ac:dyDescent="0.3">
      <c r="A30" s="156">
        <v>25</v>
      </c>
      <c r="B30" s="163" t="s">
        <v>61</v>
      </c>
      <c r="C30" s="167" t="s">
        <v>165</v>
      </c>
      <c r="D30" s="164" t="s">
        <v>72</v>
      </c>
      <c r="E30" s="158">
        <v>6</v>
      </c>
      <c r="F30" s="77"/>
      <c r="G30" s="73">
        <f t="shared" si="0"/>
        <v>0</v>
      </c>
    </row>
    <row r="31" spans="1:7" ht="50.1" customHeight="1" thickBot="1" x14ac:dyDescent="0.3">
      <c r="A31" s="156">
        <v>26</v>
      </c>
      <c r="B31" s="163" t="s">
        <v>98</v>
      </c>
      <c r="C31" s="167" t="s">
        <v>99</v>
      </c>
      <c r="D31" s="158" t="s">
        <v>71</v>
      </c>
      <c r="E31" s="158">
        <v>98</v>
      </c>
      <c r="F31" s="77"/>
      <c r="G31" s="73">
        <f t="shared" si="0"/>
        <v>0</v>
      </c>
    </row>
    <row r="32" spans="1:7" ht="50.1" customHeight="1" thickBot="1" x14ac:dyDescent="0.3">
      <c r="A32" s="156">
        <v>27</v>
      </c>
      <c r="B32" s="163" t="s">
        <v>61</v>
      </c>
      <c r="C32" s="167" t="s">
        <v>100</v>
      </c>
      <c r="D32" s="158" t="s">
        <v>67</v>
      </c>
      <c r="E32" s="159">
        <v>266</v>
      </c>
      <c r="F32" s="77"/>
      <c r="G32" s="73">
        <f t="shared" si="0"/>
        <v>0</v>
      </c>
    </row>
    <row r="33" spans="1:7" ht="50.1" customHeight="1" thickBot="1" x14ac:dyDescent="0.3">
      <c r="A33" s="156">
        <v>28</v>
      </c>
      <c r="B33" s="163" t="s">
        <v>61</v>
      </c>
      <c r="C33" s="167" t="s">
        <v>101</v>
      </c>
      <c r="D33" s="158" t="s">
        <v>71</v>
      </c>
      <c r="E33" s="158">
        <v>98</v>
      </c>
      <c r="F33" s="77"/>
      <c r="G33" s="73">
        <f t="shared" si="0"/>
        <v>0</v>
      </c>
    </row>
    <row r="34" spans="1:7" ht="50.1" customHeight="1" thickBot="1" x14ac:dyDescent="0.3">
      <c r="A34" s="156">
        <v>29</v>
      </c>
      <c r="B34" s="163" t="s">
        <v>61</v>
      </c>
      <c r="C34" s="167" t="s">
        <v>102</v>
      </c>
      <c r="D34" s="158" t="s">
        <v>87</v>
      </c>
      <c r="E34" s="159">
        <v>1705</v>
      </c>
      <c r="F34" s="77"/>
      <c r="G34" s="73">
        <f t="shared" si="0"/>
        <v>0</v>
      </c>
    </row>
    <row r="35" spans="1:7" ht="50.1" customHeight="1" thickBot="1" x14ac:dyDescent="0.3">
      <c r="A35" s="156">
        <v>30</v>
      </c>
      <c r="B35" s="163" t="s">
        <v>103</v>
      </c>
      <c r="C35" s="167" t="s">
        <v>104</v>
      </c>
      <c r="D35" s="158" t="s">
        <v>72</v>
      </c>
      <c r="E35" s="159">
        <v>4</v>
      </c>
      <c r="F35" s="77"/>
      <c r="G35" s="73">
        <f t="shared" si="0"/>
        <v>0</v>
      </c>
    </row>
    <row r="36" spans="1:7" ht="50.1" customHeight="1" thickBot="1" x14ac:dyDescent="0.3">
      <c r="A36" s="156">
        <v>31</v>
      </c>
      <c r="B36" s="163" t="s">
        <v>106</v>
      </c>
      <c r="C36" s="167" t="s">
        <v>107</v>
      </c>
      <c r="D36" s="158" t="s">
        <v>72</v>
      </c>
      <c r="E36" s="159">
        <v>2</v>
      </c>
      <c r="F36" s="78"/>
      <c r="G36" s="73">
        <f t="shared" si="0"/>
        <v>0</v>
      </c>
    </row>
    <row r="37" spans="1:7" ht="50.1" customHeight="1" thickBot="1" x14ac:dyDescent="0.3">
      <c r="A37" s="156">
        <v>32</v>
      </c>
      <c r="B37" s="163" t="s">
        <v>166</v>
      </c>
      <c r="C37" s="167" t="s">
        <v>167</v>
      </c>
      <c r="D37" s="158" t="s">
        <v>72</v>
      </c>
      <c r="E37" s="159">
        <v>2</v>
      </c>
      <c r="F37" s="77"/>
      <c r="G37" s="73">
        <f t="shared" si="0"/>
        <v>0</v>
      </c>
    </row>
    <row r="38" spans="1:7" ht="50.1" customHeight="1" thickBot="1" x14ac:dyDescent="0.3">
      <c r="A38" s="156">
        <v>33</v>
      </c>
      <c r="B38" s="163" t="s">
        <v>61</v>
      </c>
      <c r="C38" s="167" t="s">
        <v>105</v>
      </c>
      <c r="D38" s="158" t="s">
        <v>72</v>
      </c>
      <c r="E38" s="159">
        <v>7</v>
      </c>
      <c r="F38" s="77"/>
      <c r="G38" s="73">
        <f t="shared" si="0"/>
        <v>0</v>
      </c>
    </row>
    <row r="39" spans="1:7" ht="50.1" customHeight="1" thickBot="1" x14ac:dyDescent="0.3">
      <c r="A39" s="156">
        <v>34</v>
      </c>
      <c r="B39" s="163" t="s">
        <v>61</v>
      </c>
      <c r="C39" s="167" t="s">
        <v>168</v>
      </c>
      <c r="D39" s="158" t="s">
        <v>67</v>
      </c>
      <c r="E39" s="159">
        <v>26</v>
      </c>
      <c r="F39" s="77"/>
      <c r="G39" s="73">
        <f t="shared" si="0"/>
        <v>0</v>
      </c>
    </row>
    <row r="40" spans="1:7" ht="50.1" customHeight="1" thickBot="1" x14ac:dyDescent="0.3">
      <c r="A40" s="156">
        <v>35</v>
      </c>
      <c r="B40" s="163" t="s">
        <v>61</v>
      </c>
      <c r="C40" s="167" t="s">
        <v>169</v>
      </c>
      <c r="D40" s="158" t="s">
        <v>67</v>
      </c>
      <c r="E40" s="159">
        <v>27</v>
      </c>
      <c r="F40" s="77"/>
      <c r="G40" s="73">
        <f t="shared" si="0"/>
        <v>0</v>
      </c>
    </row>
    <row r="41" spans="1:7" ht="50.1" customHeight="1" thickBot="1" x14ac:dyDescent="0.3">
      <c r="A41" s="156">
        <v>36</v>
      </c>
      <c r="B41" s="163" t="s">
        <v>61</v>
      </c>
      <c r="C41" s="167" t="s">
        <v>170</v>
      </c>
      <c r="D41" s="164" t="s">
        <v>67</v>
      </c>
      <c r="E41" s="159">
        <v>654</v>
      </c>
      <c r="F41" s="77"/>
      <c r="G41" s="73">
        <f t="shared" si="0"/>
        <v>0</v>
      </c>
    </row>
    <row r="42" spans="1:7" ht="50.1" customHeight="1" thickBot="1" x14ac:dyDescent="0.3">
      <c r="A42" s="156">
        <v>37</v>
      </c>
      <c r="B42" s="163" t="s">
        <v>61</v>
      </c>
      <c r="C42" s="167" t="s">
        <v>108</v>
      </c>
      <c r="D42" s="158" t="s">
        <v>67</v>
      </c>
      <c r="E42" s="158">
        <v>830</v>
      </c>
      <c r="F42" s="77"/>
      <c r="G42" s="73">
        <f t="shared" si="0"/>
        <v>0</v>
      </c>
    </row>
    <row r="43" spans="1:7" ht="50.1" customHeight="1" thickBot="1" x14ac:dyDescent="0.3">
      <c r="A43" s="156">
        <v>38</v>
      </c>
      <c r="B43" s="163" t="s">
        <v>61</v>
      </c>
      <c r="C43" s="167" t="s">
        <v>109</v>
      </c>
      <c r="D43" s="158" t="s">
        <v>72</v>
      </c>
      <c r="E43" s="158">
        <v>4</v>
      </c>
      <c r="F43" s="77"/>
      <c r="G43" s="73">
        <f t="shared" si="0"/>
        <v>0</v>
      </c>
    </row>
    <row r="44" spans="1:7" ht="50.1" customHeight="1" thickBot="1" x14ac:dyDescent="0.3">
      <c r="A44" s="156">
        <v>39</v>
      </c>
      <c r="B44" s="163" t="s">
        <v>61</v>
      </c>
      <c r="C44" s="167" t="s">
        <v>110</v>
      </c>
      <c r="D44" s="158" t="s">
        <v>72</v>
      </c>
      <c r="E44" s="159">
        <v>4</v>
      </c>
      <c r="F44" s="77"/>
      <c r="G44" s="73">
        <f t="shared" si="0"/>
        <v>0</v>
      </c>
    </row>
    <row r="45" spans="1:7" ht="50.1" customHeight="1" thickBot="1" x14ac:dyDescent="0.3">
      <c r="A45" s="156">
        <v>40</v>
      </c>
      <c r="B45" s="163" t="s">
        <v>61</v>
      </c>
      <c r="C45" s="167" t="s">
        <v>111</v>
      </c>
      <c r="D45" s="158" t="s">
        <v>72</v>
      </c>
      <c r="E45" s="159">
        <v>4</v>
      </c>
      <c r="F45" s="77"/>
      <c r="G45" s="73">
        <f t="shared" si="0"/>
        <v>0</v>
      </c>
    </row>
    <row r="46" spans="1:7" ht="50.1" customHeight="1" thickBot="1" x14ac:dyDescent="0.3">
      <c r="A46" s="156">
        <v>41</v>
      </c>
      <c r="B46" s="163" t="s">
        <v>61</v>
      </c>
      <c r="C46" s="167" t="s">
        <v>112</v>
      </c>
      <c r="D46" s="158" t="s">
        <v>113</v>
      </c>
      <c r="E46" s="158">
        <v>4</v>
      </c>
      <c r="F46" s="77"/>
      <c r="G46" s="73">
        <f t="shared" si="0"/>
        <v>0</v>
      </c>
    </row>
    <row r="47" spans="1:7" ht="50.1" customHeight="1" thickBot="1" x14ac:dyDescent="0.3">
      <c r="A47" s="156">
        <v>42</v>
      </c>
      <c r="B47" s="163" t="s">
        <v>61</v>
      </c>
      <c r="C47" s="168" t="s">
        <v>171</v>
      </c>
      <c r="D47" s="158" t="s">
        <v>72</v>
      </c>
      <c r="E47" s="158">
        <v>2</v>
      </c>
      <c r="F47" s="77"/>
      <c r="G47" s="73">
        <f t="shared" si="0"/>
        <v>0</v>
      </c>
    </row>
    <row r="48" spans="1:7" ht="50.1" customHeight="1" thickBot="1" x14ac:dyDescent="0.3">
      <c r="A48" s="156">
        <v>43</v>
      </c>
      <c r="B48" s="160">
        <v>78000400</v>
      </c>
      <c r="C48" s="167" t="s">
        <v>114</v>
      </c>
      <c r="D48" s="158" t="s">
        <v>67</v>
      </c>
      <c r="E48" s="159">
        <v>240</v>
      </c>
      <c r="F48" s="77"/>
      <c r="G48" s="73">
        <f t="shared" si="0"/>
        <v>0</v>
      </c>
    </row>
    <row r="49" spans="1:7" ht="50.1" customHeight="1" thickBot="1" x14ac:dyDescent="0.3">
      <c r="A49" s="156">
        <v>44</v>
      </c>
      <c r="B49" s="160">
        <v>78000650</v>
      </c>
      <c r="C49" s="167" t="s">
        <v>115</v>
      </c>
      <c r="D49" s="158" t="s">
        <v>67</v>
      </c>
      <c r="E49" s="159">
        <v>28</v>
      </c>
      <c r="F49" s="77"/>
      <c r="G49" s="73">
        <f t="shared" si="0"/>
        <v>0</v>
      </c>
    </row>
    <row r="50" spans="1:7" ht="50.1" customHeight="1" thickBot="1" x14ac:dyDescent="0.3">
      <c r="A50" s="156">
        <v>45</v>
      </c>
      <c r="B50" s="160" t="s">
        <v>118</v>
      </c>
      <c r="C50" s="167" t="s">
        <v>119</v>
      </c>
      <c r="D50" s="158" t="s">
        <v>87</v>
      </c>
      <c r="E50" s="159">
        <v>3</v>
      </c>
      <c r="F50" s="77"/>
      <c r="G50" s="73">
        <f t="shared" si="0"/>
        <v>0</v>
      </c>
    </row>
    <row r="51" spans="1:7" ht="50.1" customHeight="1" thickBot="1" x14ac:dyDescent="0.3">
      <c r="A51" s="156">
        <v>46</v>
      </c>
      <c r="B51" s="163" t="s">
        <v>116</v>
      </c>
      <c r="C51" s="167" t="s">
        <v>117</v>
      </c>
      <c r="D51" s="158" t="s">
        <v>87</v>
      </c>
      <c r="E51" s="159">
        <v>13</v>
      </c>
      <c r="F51" s="77"/>
      <c r="G51" s="73">
        <f t="shared" si="0"/>
        <v>0</v>
      </c>
    </row>
    <row r="52" spans="1:7" ht="50.1" customHeight="1" thickBot="1" x14ac:dyDescent="0.3">
      <c r="A52" s="156">
        <v>47</v>
      </c>
      <c r="B52" s="163" t="s">
        <v>120</v>
      </c>
      <c r="C52" s="167" t="s">
        <v>121</v>
      </c>
      <c r="D52" s="158" t="s">
        <v>72</v>
      </c>
      <c r="E52" s="159">
        <v>3</v>
      </c>
      <c r="F52" s="78"/>
      <c r="G52" s="73">
        <f t="shared" si="0"/>
        <v>0</v>
      </c>
    </row>
    <row r="53" spans="1:7" ht="50.1" customHeight="1" thickBot="1" x14ac:dyDescent="0.3">
      <c r="A53" s="156">
        <v>48</v>
      </c>
      <c r="B53" s="163" t="s">
        <v>61</v>
      </c>
      <c r="C53" s="167" t="s">
        <v>122</v>
      </c>
      <c r="D53" s="158" t="s">
        <v>67</v>
      </c>
      <c r="E53" s="158">
        <v>60</v>
      </c>
      <c r="F53" s="77"/>
      <c r="G53" s="73">
        <f t="shared" si="0"/>
        <v>0</v>
      </c>
    </row>
    <row r="54" spans="1:7" ht="50.1" customHeight="1" thickBot="1" x14ac:dyDescent="0.3">
      <c r="A54" s="156">
        <v>49</v>
      </c>
      <c r="B54" s="163" t="s">
        <v>61</v>
      </c>
      <c r="C54" s="168" t="s">
        <v>172</v>
      </c>
      <c r="D54" s="164" t="s">
        <v>67</v>
      </c>
      <c r="E54" s="158">
        <v>654</v>
      </c>
      <c r="F54" s="77"/>
      <c r="G54" s="73">
        <f t="shared" si="0"/>
        <v>0</v>
      </c>
    </row>
    <row r="55" spans="1:7" ht="50.1" customHeight="1" thickBot="1" x14ac:dyDescent="0.3">
      <c r="A55" s="156">
        <v>50</v>
      </c>
      <c r="B55" s="163" t="s">
        <v>173</v>
      </c>
      <c r="C55" s="167" t="s">
        <v>174</v>
      </c>
      <c r="D55" s="158" t="s">
        <v>72</v>
      </c>
      <c r="E55" s="158">
        <v>2</v>
      </c>
      <c r="F55" s="77"/>
      <c r="G55" s="73">
        <f t="shared" si="0"/>
        <v>0</v>
      </c>
    </row>
    <row r="56" spans="1:7" ht="50.1" customHeight="1" thickBot="1" x14ac:dyDescent="0.3">
      <c r="A56" s="156">
        <v>51</v>
      </c>
      <c r="B56" s="163" t="s">
        <v>175</v>
      </c>
      <c r="C56" s="167" t="s">
        <v>176</v>
      </c>
      <c r="D56" s="158" t="s">
        <v>177</v>
      </c>
      <c r="E56" s="158">
        <v>605</v>
      </c>
      <c r="F56" s="77"/>
      <c r="G56" s="73">
        <f t="shared" si="0"/>
        <v>0</v>
      </c>
    </row>
    <row r="57" spans="1:7" ht="50.1" customHeight="1" thickBot="1" x14ac:dyDescent="0.3">
      <c r="A57" s="156">
        <v>52</v>
      </c>
      <c r="B57" s="163" t="s">
        <v>178</v>
      </c>
      <c r="C57" s="167" t="s">
        <v>179</v>
      </c>
      <c r="D57" s="158" t="s">
        <v>72</v>
      </c>
      <c r="E57" s="158">
        <v>2</v>
      </c>
      <c r="F57" s="77"/>
      <c r="G57" s="73">
        <f t="shared" si="0"/>
        <v>0</v>
      </c>
    </row>
    <row r="58" spans="1:7" ht="50.1" customHeight="1" thickBot="1" x14ac:dyDescent="0.3">
      <c r="A58" s="156">
        <v>53</v>
      </c>
      <c r="B58" s="163" t="s">
        <v>180</v>
      </c>
      <c r="C58" s="167" t="s">
        <v>181</v>
      </c>
      <c r="D58" s="158" t="s">
        <v>72</v>
      </c>
      <c r="E58" s="158">
        <v>6</v>
      </c>
      <c r="F58" s="77"/>
      <c r="G58" s="73">
        <f t="shared" si="0"/>
        <v>0</v>
      </c>
    </row>
    <row r="59" spans="1:7" ht="50.1" customHeight="1" thickBot="1" x14ac:dyDescent="0.3">
      <c r="A59" s="156">
        <v>54</v>
      </c>
      <c r="B59" s="163" t="s">
        <v>182</v>
      </c>
      <c r="C59" s="167" t="s">
        <v>183</v>
      </c>
      <c r="D59" s="158" t="s">
        <v>72</v>
      </c>
      <c r="E59" s="158">
        <v>2</v>
      </c>
      <c r="F59" s="77"/>
      <c r="G59" s="73">
        <f t="shared" si="0"/>
        <v>0</v>
      </c>
    </row>
    <row r="60" spans="1:7" ht="50.1" customHeight="1" thickBot="1" x14ac:dyDescent="0.3">
      <c r="A60" s="156">
        <v>55</v>
      </c>
      <c r="B60" s="163" t="s">
        <v>182</v>
      </c>
      <c r="C60" s="167" t="s">
        <v>184</v>
      </c>
      <c r="D60" s="158" t="s">
        <v>72</v>
      </c>
      <c r="E60" s="158">
        <v>1</v>
      </c>
      <c r="F60" s="77"/>
      <c r="G60" s="73">
        <f t="shared" si="0"/>
        <v>0</v>
      </c>
    </row>
    <row r="61" spans="1:7" ht="50.1" customHeight="1" thickBot="1" x14ac:dyDescent="0.3">
      <c r="A61" s="156">
        <v>56</v>
      </c>
      <c r="B61" s="163" t="s">
        <v>185</v>
      </c>
      <c r="C61" s="167" t="s">
        <v>186</v>
      </c>
      <c r="D61" s="158" t="s">
        <v>177</v>
      </c>
      <c r="E61" s="158">
        <v>288</v>
      </c>
      <c r="F61" s="77"/>
      <c r="G61" s="73">
        <f t="shared" si="0"/>
        <v>0</v>
      </c>
    </row>
    <row r="62" spans="1:7" ht="50.1" customHeight="1" thickBot="1" x14ac:dyDescent="0.3">
      <c r="A62" s="156">
        <v>57</v>
      </c>
      <c r="B62" s="163" t="s">
        <v>187</v>
      </c>
      <c r="C62" s="167" t="s">
        <v>188</v>
      </c>
      <c r="D62" s="158" t="s">
        <v>72</v>
      </c>
      <c r="E62" s="158">
        <v>5</v>
      </c>
      <c r="F62" s="77"/>
      <c r="G62" s="73">
        <f t="shared" si="0"/>
        <v>0</v>
      </c>
    </row>
    <row r="63" spans="1:7" ht="50.1" customHeight="1" thickBot="1" x14ac:dyDescent="0.3">
      <c r="A63" s="156">
        <v>58</v>
      </c>
      <c r="B63" s="163" t="s">
        <v>189</v>
      </c>
      <c r="C63" s="167" t="s">
        <v>190</v>
      </c>
      <c r="D63" s="158" t="s">
        <v>72</v>
      </c>
      <c r="E63" s="158">
        <v>2</v>
      </c>
      <c r="F63" s="77"/>
      <c r="G63" s="73">
        <f t="shared" si="0"/>
        <v>0</v>
      </c>
    </row>
    <row r="64" spans="1:7" ht="50.1" customHeight="1" thickBot="1" x14ac:dyDescent="0.3">
      <c r="A64" s="156">
        <v>59</v>
      </c>
      <c r="B64" s="163" t="s">
        <v>191</v>
      </c>
      <c r="C64" s="167" t="s">
        <v>192</v>
      </c>
      <c r="D64" s="158" t="s">
        <v>72</v>
      </c>
      <c r="E64" s="158">
        <v>2</v>
      </c>
      <c r="F64" s="77"/>
      <c r="G64" s="73">
        <f t="shared" si="0"/>
        <v>0</v>
      </c>
    </row>
    <row r="65" spans="1:7" ht="50.1" customHeight="1" thickBot="1" x14ac:dyDescent="0.3">
      <c r="A65" s="156">
        <v>60</v>
      </c>
      <c r="B65" s="163" t="s">
        <v>193</v>
      </c>
      <c r="C65" s="167" t="s">
        <v>194</v>
      </c>
      <c r="D65" s="158" t="s">
        <v>72</v>
      </c>
      <c r="E65" s="158">
        <v>3</v>
      </c>
      <c r="F65" s="77"/>
      <c r="G65" s="73">
        <f t="shared" si="0"/>
        <v>0</v>
      </c>
    </row>
    <row r="66" spans="1:7" ht="50.1" customHeight="1" thickBot="1" x14ac:dyDescent="0.3">
      <c r="A66" s="156">
        <v>61</v>
      </c>
      <c r="B66" s="163" t="s">
        <v>61</v>
      </c>
      <c r="C66" s="167" t="s">
        <v>195</v>
      </c>
      <c r="D66" s="158" t="s">
        <v>72</v>
      </c>
      <c r="E66" s="158">
        <v>1</v>
      </c>
      <c r="F66" s="78"/>
      <c r="G66" s="73">
        <f t="shared" si="0"/>
        <v>0</v>
      </c>
    </row>
    <row r="67" spans="1:7" ht="50.1" customHeight="1" thickBot="1" x14ac:dyDescent="0.3">
      <c r="A67" s="156">
        <v>62</v>
      </c>
      <c r="B67" s="163" t="s">
        <v>61</v>
      </c>
      <c r="C67" s="167" t="s">
        <v>196</v>
      </c>
      <c r="D67" s="158" t="s">
        <v>72</v>
      </c>
      <c r="E67" s="158">
        <v>1</v>
      </c>
      <c r="F67" s="77"/>
      <c r="G67" s="73">
        <f t="shared" si="0"/>
        <v>0</v>
      </c>
    </row>
    <row r="68" spans="1:7" ht="50.1" customHeight="1" thickBot="1" x14ac:dyDescent="0.3">
      <c r="A68" s="156">
        <v>63</v>
      </c>
      <c r="B68" s="163" t="s">
        <v>61</v>
      </c>
      <c r="C68" s="167" t="s">
        <v>197</v>
      </c>
      <c r="D68" s="164" t="s">
        <v>72</v>
      </c>
      <c r="E68" s="158">
        <v>6</v>
      </c>
      <c r="F68" s="77"/>
      <c r="G68" s="73">
        <f t="shared" si="0"/>
        <v>0</v>
      </c>
    </row>
    <row r="69" spans="1:7" ht="50.1" customHeight="1" thickBot="1" x14ac:dyDescent="0.3">
      <c r="A69" s="156">
        <v>64</v>
      </c>
      <c r="B69" s="165">
        <v>108</v>
      </c>
      <c r="C69" s="169" t="s">
        <v>198</v>
      </c>
      <c r="D69" s="164" t="s">
        <v>67</v>
      </c>
      <c r="E69" s="158">
        <v>32</v>
      </c>
      <c r="F69" s="77"/>
      <c r="G69" s="73">
        <f t="shared" si="0"/>
        <v>0</v>
      </c>
    </row>
    <row r="70" spans="1:7" ht="50.1" customHeight="1" thickBot="1" x14ac:dyDescent="0.3">
      <c r="A70" s="156">
        <v>65</v>
      </c>
      <c r="B70" s="165">
        <v>136</v>
      </c>
      <c r="C70" s="169" t="s">
        <v>199</v>
      </c>
      <c r="D70" s="164" t="s">
        <v>67</v>
      </c>
      <c r="E70" s="158">
        <v>32</v>
      </c>
      <c r="F70" s="77"/>
      <c r="G70" s="73">
        <f t="shared" si="0"/>
        <v>0</v>
      </c>
    </row>
    <row r="71" spans="1:7" ht="50.1" customHeight="1" thickBot="1" x14ac:dyDescent="0.3">
      <c r="A71" s="156">
        <v>66</v>
      </c>
      <c r="B71" s="166">
        <v>157</v>
      </c>
      <c r="C71" s="169" t="s">
        <v>123</v>
      </c>
      <c r="D71" s="158" t="s">
        <v>72</v>
      </c>
      <c r="E71" s="158">
        <v>9</v>
      </c>
      <c r="F71" s="77"/>
      <c r="G71" s="73">
        <f t="shared" ref="G71:G89" si="1">SUM(E71*F71)</f>
        <v>0</v>
      </c>
    </row>
    <row r="72" spans="1:7" ht="50.1" customHeight="1" thickBot="1" x14ac:dyDescent="0.3">
      <c r="A72" s="156">
        <v>67</v>
      </c>
      <c r="B72" s="166">
        <v>163</v>
      </c>
      <c r="C72" s="169" t="s">
        <v>200</v>
      </c>
      <c r="D72" s="164" t="s">
        <v>72</v>
      </c>
      <c r="E72" s="158">
        <v>1</v>
      </c>
      <c r="F72" s="77"/>
      <c r="G72" s="73">
        <f t="shared" si="1"/>
        <v>0</v>
      </c>
    </row>
    <row r="73" spans="1:7" ht="50.1" customHeight="1" thickBot="1" x14ac:dyDescent="0.3">
      <c r="A73" s="156">
        <v>68</v>
      </c>
      <c r="B73" s="166" t="s">
        <v>124</v>
      </c>
      <c r="C73" s="169" t="s">
        <v>125</v>
      </c>
      <c r="D73" s="158" t="s">
        <v>67</v>
      </c>
      <c r="E73" s="158">
        <v>703</v>
      </c>
      <c r="F73" s="77"/>
      <c r="G73" s="73">
        <f t="shared" si="1"/>
        <v>0</v>
      </c>
    </row>
    <row r="74" spans="1:7" ht="50.1" customHeight="1" thickBot="1" x14ac:dyDescent="0.3">
      <c r="A74" s="156">
        <v>69</v>
      </c>
      <c r="B74" s="165" t="s">
        <v>126</v>
      </c>
      <c r="C74" s="169" t="s">
        <v>127</v>
      </c>
      <c r="D74" s="158" t="s">
        <v>67</v>
      </c>
      <c r="E74" s="158">
        <v>71</v>
      </c>
      <c r="F74" s="77"/>
      <c r="G74" s="73">
        <f t="shared" si="1"/>
        <v>0</v>
      </c>
    </row>
    <row r="75" spans="1:7" ht="50.1" customHeight="1" thickBot="1" x14ac:dyDescent="0.3">
      <c r="A75" s="156">
        <v>70</v>
      </c>
      <c r="B75" s="165">
        <v>213</v>
      </c>
      <c r="C75" s="169" t="s">
        <v>201</v>
      </c>
      <c r="D75" s="164" t="s">
        <v>72</v>
      </c>
      <c r="E75" s="158">
        <v>1</v>
      </c>
      <c r="F75" s="77"/>
      <c r="G75" s="73">
        <f t="shared" si="1"/>
        <v>0</v>
      </c>
    </row>
    <row r="76" spans="1:7" ht="50.1" customHeight="1" thickBot="1" x14ac:dyDescent="0.3">
      <c r="A76" s="156">
        <v>71</v>
      </c>
      <c r="B76" s="165">
        <v>249</v>
      </c>
      <c r="C76" s="169" t="s">
        <v>128</v>
      </c>
      <c r="D76" s="158" t="s">
        <v>67</v>
      </c>
      <c r="E76" s="158">
        <v>991</v>
      </c>
      <c r="F76" s="77"/>
      <c r="G76" s="73">
        <f t="shared" si="1"/>
        <v>0</v>
      </c>
    </row>
    <row r="77" spans="1:7" ht="50.1" customHeight="1" thickBot="1" x14ac:dyDescent="0.3">
      <c r="A77" s="156">
        <v>72</v>
      </c>
      <c r="B77" s="165">
        <v>510</v>
      </c>
      <c r="C77" s="169" t="s">
        <v>129</v>
      </c>
      <c r="D77" s="158" t="s">
        <v>72</v>
      </c>
      <c r="E77" s="158">
        <v>2</v>
      </c>
      <c r="F77" s="77"/>
      <c r="G77" s="73">
        <f t="shared" si="1"/>
        <v>0</v>
      </c>
    </row>
    <row r="78" spans="1:7" ht="50.1" customHeight="1" thickBot="1" x14ac:dyDescent="0.3">
      <c r="A78" s="156">
        <v>73</v>
      </c>
      <c r="B78" s="165">
        <v>526</v>
      </c>
      <c r="C78" s="169" t="s">
        <v>130</v>
      </c>
      <c r="D78" s="158" t="s">
        <v>72</v>
      </c>
      <c r="E78" s="158">
        <v>3</v>
      </c>
      <c r="F78" s="77"/>
      <c r="G78" s="73">
        <f t="shared" si="1"/>
        <v>0</v>
      </c>
    </row>
    <row r="79" spans="1:7" ht="50.1" customHeight="1" thickBot="1" x14ac:dyDescent="0.3">
      <c r="A79" s="156">
        <v>74</v>
      </c>
      <c r="B79" s="165">
        <v>529</v>
      </c>
      <c r="C79" s="169" t="s">
        <v>131</v>
      </c>
      <c r="D79" s="158" t="s">
        <v>72</v>
      </c>
      <c r="E79" s="158">
        <v>2</v>
      </c>
      <c r="F79" s="77"/>
      <c r="G79" s="73">
        <f t="shared" si="1"/>
        <v>0</v>
      </c>
    </row>
    <row r="80" spans="1:7" ht="50.1" customHeight="1" thickBot="1" x14ac:dyDescent="0.3">
      <c r="A80" s="156">
        <v>75</v>
      </c>
      <c r="B80" s="165">
        <v>502</v>
      </c>
      <c r="C80" s="169" t="s">
        <v>132</v>
      </c>
      <c r="D80" s="164" t="s">
        <v>72</v>
      </c>
      <c r="E80" s="158">
        <v>237</v>
      </c>
      <c r="F80" s="77"/>
      <c r="G80" s="73">
        <f t="shared" si="1"/>
        <v>0</v>
      </c>
    </row>
    <row r="81" spans="1:7" ht="50.1" customHeight="1" thickBot="1" x14ac:dyDescent="0.3">
      <c r="A81" s="156">
        <v>76</v>
      </c>
      <c r="B81" s="165">
        <v>601</v>
      </c>
      <c r="C81" s="169" t="s">
        <v>133</v>
      </c>
      <c r="D81" s="158" t="s">
        <v>72</v>
      </c>
      <c r="E81" s="158">
        <v>3</v>
      </c>
      <c r="F81" s="77"/>
      <c r="G81" s="73">
        <f t="shared" si="1"/>
        <v>0</v>
      </c>
    </row>
    <row r="82" spans="1:7" ht="50.1" customHeight="1" thickBot="1" x14ac:dyDescent="0.3">
      <c r="A82" s="156">
        <v>77</v>
      </c>
      <c r="B82" s="165">
        <v>705</v>
      </c>
      <c r="C82" s="169" t="s">
        <v>134</v>
      </c>
      <c r="D82" s="158" t="s">
        <v>72</v>
      </c>
      <c r="E82" s="158">
        <v>8</v>
      </c>
      <c r="F82" s="78"/>
      <c r="G82" s="73">
        <f t="shared" si="1"/>
        <v>0</v>
      </c>
    </row>
    <row r="83" spans="1:7" ht="50.1" customHeight="1" thickBot="1" x14ac:dyDescent="0.3">
      <c r="A83" s="156">
        <v>78</v>
      </c>
      <c r="B83" s="165" t="s">
        <v>135</v>
      </c>
      <c r="C83" s="169" t="s">
        <v>136</v>
      </c>
      <c r="D83" s="158" t="s">
        <v>72</v>
      </c>
      <c r="E83" s="158">
        <v>8</v>
      </c>
      <c r="F83" s="77"/>
      <c r="G83" s="73">
        <f t="shared" si="1"/>
        <v>0</v>
      </c>
    </row>
    <row r="84" spans="1:7" ht="50.1" customHeight="1" thickBot="1" x14ac:dyDescent="0.3">
      <c r="A84" s="156">
        <v>79</v>
      </c>
      <c r="B84" s="165">
        <v>1628</v>
      </c>
      <c r="C84" s="169" t="s">
        <v>137</v>
      </c>
      <c r="D84" s="158" t="s">
        <v>72</v>
      </c>
      <c r="E84" s="158">
        <v>9</v>
      </c>
      <c r="F84" s="77"/>
      <c r="G84" s="73">
        <f t="shared" si="1"/>
        <v>0</v>
      </c>
    </row>
    <row r="85" spans="1:7" ht="50.1" customHeight="1" thickBot="1" x14ac:dyDescent="0.3">
      <c r="A85" s="156">
        <v>80</v>
      </c>
      <c r="B85" s="165">
        <v>2993</v>
      </c>
      <c r="C85" s="169" t="s">
        <v>138</v>
      </c>
      <c r="D85" s="158" t="s">
        <v>72</v>
      </c>
      <c r="E85" s="158">
        <v>8</v>
      </c>
      <c r="F85" s="77"/>
      <c r="G85" s="73">
        <f t="shared" si="1"/>
        <v>0</v>
      </c>
    </row>
    <row r="86" spans="1:7" ht="50.1" customHeight="1" thickBot="1" x14ac:dyDescent="0.3">
      <c r="A86" s="156">
        <v>81</v>
      </c>
      <c r="B86" s="165" t="s">
        <v>61</v>
      </c>
      <c r="C86" s="169" t="s">
        <v>202</v>
      </c>
      <c r="D86" s="158" t="s">
        <v>72</v>
      </c>
      <c r="E86" s="158">
        <v>9</v>
      </c>
      <c r="F86" s="77"/>
      <c r="G86" s="73">
        <f t="shared" si="1"/>
        <v>0</v>
      </c>
    </row>
    <row r="87" spans="1:7" ht="50.1" customHeight="1" thickBot="1" x14ac:dyDescent="0.3">
      <c r="A87" s="156">
        <v>82</v>
      </c>
      <c r="B87" s="163" t="s">
        <v>61</v>
      </c>
      <c r="C87" s="167" t="s">
        <v>139</v>
      </c>
      <c r="D87" s="158" t="s">
        <v>72</v>
      </c>
      <c r="E87" s="158">
        <v>2</v>
      </c>
      <c r="F87" s="77"/>
      <c r="G87" s="73">
        <f t="shared" si="1"/>
        <v>0</v>
      </c>
    </row>
    <row r="88" spans="1:7" ht="50.1" customHeight="1" thickBot="1" x14ac:dyDescent="0.3">
      <c r="A88" s="156">
        <v>83</v>
      </c>
      <c r="B88" s="163" t="s">
        <v>61</v>
      </c>
      <c r="C88" s="167" t="s">
        <v>140</v>
      </c>
      <c r="D88" s="158" t="s">
        <v>86</v>
      </c>
      <c r="E88" s="158">
        <v>1</v>
      </c>
      <c r="F88" s="77"/>
      <c r="G88" s="73">
        <f t="shared" si="1"/>
        <v>0</v>
      </c>
    </row>
    <row r="89" spans="1:7" ht="50.1" customHeight="1" thickBot="1" x14ac:dyDescent="0.3">
      <c r="A89" s="156">
        <v>84</v>
      </c>
      <c r="B89" s="163" t="s">
        <v>141</v>
      </c>
      <c r="C89" s="167" t="s">
        <v>142</v>
      </c>
      <c r="D89" s="158" t="s">
        <v>143</v>
      </c>
      <c r="E89" s="158">
        <v>6</v>
      </c>
      <c r="F89" s="77"/>
      <c r="G89" s="73">
        <f t="shared" si="1"/>
        <v>0</v>
      </c>
    </row>
    <row r="90" spans="1:7" ht="50.1" customHeight="1" thickBot="1" x14ac:dyDescent="0.3">
      <c r="A90" s="156">
        <v>85</v>
      </c>
      <c r="B90" s="163">
        <v>66901001</v>
      </c>
      <c r="C90" s="167" t="s">
        <v>144</v>
      </c>
      <c r="D90" s="158" t="s">
        <v>86</v>
      </c>
      <c r="E90" s="158">
        <v>1</v>
      </c>
      <c r="F90" s="77"/>
      <c r="G90" s="73">
        <f t="shared" ref="G90:G99" si="2">SUM(E90*F90)</f>
        <v>0</v>
      </c>
    </row>
    <row r="91" spans="1:7" ht="50.1" customHeight="1" thickBot="1" x14ac:dyDescent="0.3">
      <c r="A91" s="156">
        <v>86</v>
      </c>
      <c r="B91" s="163">
        <v>66901003</v>
      </c>
      <c r="C91" s="167" t="s">
        <v>145</v>
      </c>
      <c r="D91" s="158" t="s">
        <v>86</v>
      </c>
      <c r="E91" s="158">
        <v>1</v>
      </c>
      <c r="F91" s="77"/>
      <c r="G91" s="73">
        <f t="shared" si="2"/>
        <v>0</v>
      </c>
    </row>
    <row r="92" spans="1:7" ht="50.1" customHeight="1" thickBot="1" x14ac:dyDescent="0.3">
      <c r="A92" s="156">
        <v>87</v>
      </c>
      <c r="B92" s="163">
        <v>66901006</v>
      </c>
      <c r="C92" s="167" t="s">
        <v>203</v>
      </c>
      <c r="D92" s="158" t="s">
        <v>146</v>
      </c>
      <c r="E92" s="158">
        <v>20</v>
      </c>
      <c r="F92" s="77"/>
      <c r="G92" s="73">
        <f t="shared" si="2"/>
        <v>0</v>
      </c>
    </row>
    <row r="93" spans="1:7" ht="50.1" customHeight="1" thickBot="1" x14ac:dyDescent="0.3">
      <c r="A93" s="156">
        <v>88</v>
      </c>
      <c r="B93" s="163" t="s">
        <v>61</v>
      </c>
      <c r="C93" s="167" t="s">
        <v>147</v>
      </c>
      <c r="D93" s="158" t="s">
        <v>82</v>
      </c>
      <c r="E93" s="158">
        <v>10</v>
      </c>
      <c r="F93" s="77"/>
      <c r="G93" s="73">
        <f t="shared" si="2"/>
        <v>0</v>
      </c>
    </row>
    <row r="94" spans="1:7" ht="50.1" customHeight="1" thickBot="1" x14ac:dyDescent="0.3">
      <c r="A94" s="156">
        <v>89</v>
      </c>
      <c r="B94" s="163">
        <v>66900530</v>
      </c>
      <c r="C94" s="167" t="s">
        <v>148</v>
      </c>
      <c r="D94" s="158" t="s">
        <v>72</v>
      </c>
      <c r="E94" s="158">
        <v>1</v>
      </c>
      <c r="F94" s="77"/>
      <c r="G94" s="73">
        <f t="shared" si="2"/>
        <v>0</v>
      </c>
    </row>
    <row r="95" spans="1:7" ht="50.1" customHeight="1" thickBot="1" x14ac:dyDescent="0.3">
      <c r="A95" s="156">
        <v>90</v>
      </c>
      <c r="B95" s="163">
        <v>28000400</v>
      </c>
      <c r="C95" s="168" t="s">
        <v>204</v>
      </c>
      <c r="D95" s="164" t="s">
        <v>177</v>
      </c>
      <c r="E95" s="158">
        <v>81</v>
      </c>
      <c r="F95" s="77"/>
      <c r="G95" s="73">
        <f t="shared" si="2"/>
        <v>0</v>
      </c>
    </row>
    <row r="96" spans="1:7" ht="50.1" customHeight="1" thickBot="1" x14ac:dyDescent="0.3">
      <c r="A96" s="156">
        <v>91</v>
      </c>
      <c r="B96" s="163">
        <v>28000510</v>
      </c>
      <c r="C96" s="168" t="s">
        <v>205</v>
      </c>
      <c r="D96" s="164" t="s">
        <v>72</v>
      </c>
      <c r="E96" s="158">
        <v>7</v>
      </c>
      <c r="F96" s="77"/>
      <c r="G96" s="73">
        <f t="shared" si="2"/>
        <v>0</v>
      </c>
    </row>
    <row r="97" spans="1:7" ht="50.1" customHeight="1" thickBot="1" x14ac:dyDescent="0.3">
      <c r="A97" s="156">
        <v>92</v>
      </c>
      <c r="B97" s="163" t="s">
        <v>61</v>
      </c>
      <c r="C97" s="168" t="s">
        <v>206</v>
      </c>
      <c r="D97" s="164" t="s">
        <v>67</v>
      </c>
      <c r="E97" s="158">
        <v>620</v>
      </c>
      <c r="F97" s="77"/>
      <c r="G97" s="73">
        <f t="shared" si="2"/>
        <v>0</v>
      </c>
    </row>
    <row r="98" spans="1:7" ht="50.1" customHeight="1" thickBot="1" x14ac:dyDescent="0.3">
      <c r="A98" s="156">
        <v>93</v>
      </c>
      <c r="B98" s="163" t="s">
        <v>207</v>
      </c>
      <c r="C98" s="168" t="s">
        <v>208</v>
      </c>
      <c r="D98" s="164" t="s">
        <v>67</v>
      </c>
      <c r="E98" s="158">
        <v>725</v>
      </c>
      <c r="F98" s="77"/>
      <c r="G98" s="73">
        <f t="shared" si="2"/>
        <v>0</v>
      </c>
    </row>
    <row r="99" spans="1:7" ht="50.1" customHeight="1" thickBot="1" x14ac:dyDescent="0.3">
      <c r="A99" s="156">
        <v>94</v>
      </c>
      <c r="B99" s="163" t="s">
        <v>61</v>
      </c>
      <c r="C99" s="168" t="s">
        <v>209</v>
      </c>
      <c r="D99" s="164" t="s">
        <v>67</v>
      </c>
      <c r="E99" s="158">
        <v>40</v>
      </c>
      <c r="F99" s="77"/>
      <c r="G99" s="73">
        <f t="shared" si="2"/>
        <v>0</v>
      </c>
    </row>
    <row r="100" spans="1:7" ht="53.25" customHeight="1" thickBot="1" x14ac:dyDescent="0.3">
      <c r="A100" s="72">
        <v>95</v>
      </c>
      <c r="B100" s="96" t="s">
        <v>210</v>
      </c>
      <c r="C100" s="97"/>
      <c r="D100" s="82"/>
      <c r="E100" s="82"/>
      <c r="F100" s="83"/>
      <c r="G100" s="81">
        <f>SUM(G6:G99)</f>
        <v>0</v>
      </c>
    </row>
    <row r="101" spans="1:7" ht="15.75" thickTop="1" x14ac:dyDescent="0.25"/>
  </sheetData>
  <sheetProtection algorithmName="SHA-512" hashValue="atZk2b0jg+uzeOKL5P7I55pdrNNvJH+Etk/rYc14VcOz2FyGnuT2eyAwWizdkeymxzDhDfmpp9RTurDpYqFkoQ==" saltValue="/wpx5KeaGp/k/r4fP2bddA==" spinCount="100000" sheet="1" objects="1" scenarios="1"/>
  <protectedRanges>
    <protectedRange sqref="F6:F99" name="Range1"/>
  </protectedRanges>
  <mergeCells count="5">
    <mergeCell ref="A1:G1"/>
    <mergeCell ref="A2:G2"/>
    <mergeCell ref="A3:G3"/>
    <mergeCell ref="A4:G4"/>
    <mergeCell ref="B100:C100"/>
  </mergeCells>
  <printOptions gridLines="1"/>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7"/>
  <sheetViews>
    <sheetView showGridLines="0" view="pageBreakPreview" zoomScaleNormal="90" zoomScaleSheetLayoutView="100" workbookViewId="0">
      <selection activeCell="B20" sqref="B20:D20"/>
    </sheetView>
  </sheetViews>
  <sheetFormatPr defaultRowHeight="16.5" x14ac:dyDescent="0.3"/>
  <cols>
    <col min="1" max="1" width="10.5703125" style="1" customWidth="1"/>
    <col min="2" max="2" width="21.28515625" style="1" customWidth="1"/>
    <col min="3" max="3" width="61" style="1" customWidth="1"/>
    <col min="4" max="4" width="28.28515625" style="1" customWidth="1"/>
    <col min="5" max="5" width="9.140625" style="1" customWidth="1"/>
    <col min="6" max="16384" width="9.140625" style="1"/>
  </cols>
  <sheetData>
    <row r="1" spans="1:4" ht="24.95" customHeight="1" x14ac:dyDescent="0.3">
      <c r="A1" s="117" t="s">
        <v>13</v>
      </c>
      <c r="B1" s="118"/>
      <c r="C1" s="118" t="s">
        <v>157</v>
      </c>
      <c r="D1" s="121"/>
    </row>
    <row r="2" spans="1:4" ht="24.95" customHeight="1" x14ac:dyDescent="0.3">
      <c r="A2" s="119" t="s">
        <v>25</v>
      </c>
      <c r="B2" s="120"/>
      <c r="C2" s="56" t="s">
        <v>154</v>
      </c>
      <c r="D2" s="65"/>
    </row>
    <row r="3" spans="1:4" ht="24.95" customHeight="1" x14ac:dyDescent="0.3">
      <c r="A3" s="119" t="s">
        <v>26</v>
      </c>
      <c r="B3" s="120"/>
      <c r="C3" s="68">
        <v>22687</v>
      </c>
      <c r="D3" s="66"/>
    </row>
    <row r="4" spans="1:4" ht="8.25" customHeight="1" x14ac:dyDescent="0.3">
      <c r="A4" s="111"/>
      <c r="B4" s="112"/>
      <c r="C4" s="112"/>
      <c r="D4" s="113"/>
    </row>
    <row r="5" spans="1:4" ht="47.25" customHeight="1" thickBot="1" x14ac:dyDescent="0.4">
      <c r="A5" s="114" t="s">
        <v>158</v>
      </c>
      <c r="B5" s="115"/>
      <c r="C5" s="115"/>
      <c r="D5" s="116"/>
    </row>
    <row r="6" spans="1:4" ht="21.75" thickTop="1" thickBot="1" x14ac:dyDescent="0.35">
      <c r="A6" s="57" t="s">
        <v>2</v>
      </c>
      <c r="B6" s="54" t="s">
        <v>3</v>
      </c>
      <c r="C6" s="54"/>
      <c r="D6" s="58" t="s">
        <v>43</v>
      </c>
    </row>
    <row r="7" spans="1:4" ht="45" customHeight="1" thickTop="1" x14ac:dyDescent="0.3">
      <c r="A7" s="61">
        <v>1</v>
      </c>
      <c r="B7" s="122" t="s">
        <v>51</v>
      </c>
      <c r="C7" s="122"/>
      <c r="D7" s="80">
        <f>SUM('Schedule of Prices'!G100)</f>
        <v>0</v>
      </c>
    </row>
    <row r="8" spans="1:4" ht="45" customHeight="1" x14ac:dyDescent="0.3">
      <c r="A8" s="62">
        <v>2</v>
      </c>
      <c r="B8" s="123" t="s">
        <v>4</v>
      </c>
      <c r="C8" s="123"/>
      <c r="D8" s="69">
        <v>200000</v>
      </c>
    </row>
    <row r="9" spans="1:4" ht="45" customHeight="1" x14ac:dyDescent="0.3">
      <c r="A9" s="62">
        <v>3</v>
      </c>
      <c r="B9" s="123" t="s">
        <v>0</v>
      </c>
      <c r="C9" s="123"/>
      <c r="D9" s="70">
        <v>150000</v>
      </c>
    </row>
    <row r="10" spans="1:4" ht="24" customHeight="1" x14ac:dyDescent="0.3">
      <c r="A10" s="63">
        <v>4</v>
      </c>
      <c r="B10" s="132" t="s">
        <v>153</v>
      </c>
      <c r="C10" s="133"/>
      <c r="D10" s="71">
        <f>SUM(D7:D9)</f>
        <v>350000</v>
      </c>
    </row>
    <row r="11" spans="1:4" ht="24" customHeight="1" thickBot="1" x14ac:dyDescent="0.35">
      <c r="A11" s="64">
        <v>5</v>
      </c>
      <c r="B11" s="134" t="s">
        <v>152</v>
      </c>
      <c r="C11" s="135"/>
      <c r="D11" s="79">
        <f>SUM('Award Criteria Figure'!C38)</f>
        <v>350000</v>
      </c>
    </row>
    <row r="12" spans="1:4" ht="17.25" thickBot="1" x14ac:dyDescent="0.35">
      <c r="A12" s="136" t="s">
        <v>42</v>
      </c>
      <c r="B12" s="136"/>
      <c r="C12" s="136"/>
      <c r="D12" s="2"/>
    </row>
    <row r="13" spans="1:4" ht="36" customHeight="1" thickBot="1" x14ac:dyDescent="0.35">
      <c r="A13" s="137" t="s">
        <v>48</v>
      </c>
      <c r="B13" s="138"/>
      <c r="C13" s="138"/>
      <c r="D13" s="139"/>
    </row>
    <row r="14" spans="1:4" x14ac:dyDescent="0.3">
      <c r="A14" s="53" t="s">
        <v>6</v>
      </c>
      <c r="B14" s="127"/>
      <c r="C14" s="127"/>
      <c r="D14" s="128"/>
    </row>
    <row r="15" spans="1:4" x14ac:dyDescent="0.3">
      <c r="A15" s="53" t="s">
        <v>7</v>
      </c>
      <c r="B15" s="129"/>
      <c r="C15" s="130"/>
      <c r="D15" s="131"/>
    </row>
    <row r="16" spans="1:4" ht="17.25" thickBot="1" x14ac:dyDescent="0.35">
      <c r="A16" s="55"/>
      <c r="B16" s="100"/>
      <c r="C16" s="100"/>
      <c r="D16" s="101"/>
    </row>
    <row r="17" spans="1:4" ht="16.5" customHeight="1" thickBot="1" x14ac:dyDescent="0.35">
      <c r="A17" s="124" t="s">
        <v>9</v>
      </c>
      <c r="B17" s="125"/>
      <c r="C17" s="125"/>
      <c r="D17" s="126"/>
    </row>
    <row r="18" spans="1:4" ht="16.5" customHeight="1" x14ac:dyDescent="0.3">
      <c r="A18" s="52" t="s">
        <v>8</v>
      </c>
      <c r="B18" s="127"/>
      <c r="C18" s="127"/>
      <c r="D18" s="128"/>
    </row>
    <row r="19" spans="1:4" x14ac:dyDescent="0.3">
      <c r="A19" s="53" t="s">
        <v>41</v>
      </c>
      <c r="B19" s="129"/>
      <c r="C19" s="130"/>
      <c r="D19" s="131"/>
    </row>
    <row r="20" spans="1:4" ht="17.25" thickBot="1" x14ac:dyDescent="0.35">
      <c r="A20" s="28"/>
      <c r="B20" s="100"/>
      <c r="C20" s="100"/>
      <c r="D20" s="101"/>
    </row>
    <row r="21" spans="1:4" ht="18.75" customHeight="1" thickBot="1" x14ac:dyDescent="0.35">
      <c r="A21" s="124" t="s">
        <v>18</v>
      </c>
      <c r="B21" s="125"/>
      <c r="C21" s="125"/>
      <c r="D21" s="126"/>
    </row>
    <row r="22" spans="1:4" ht="119.25" customHeight="1" thickBot="1" x14ac:dyDescent="0.35">
      <c r="A22" s="104" t="s">
        <v>150</v>
      </c>
      <c r="B22" s="105"/>
      <c r="C22" s="105"/>
      <c r="D22" s="106"/>
    </row>
    <row r="23" spans="1:4" ht="21" customHeight="1" x14ac:dyDescent="0.3">
      <c r="A23" s="29" t="s">
        <v>14</v>
      </c>
      <c r="B23" s="30" t="s">
        <v>16</v>
      </c>
      <c r="C23" s="102" t="s">
        <v>149</v>
      </c>
      <c r="D23" s="103"/>
    </row>
    <row r="24" spans="1:4" ht="16.5" customHeight="1" x14ac:dyDescent="0.3">
      <c r="A24" s="3" t="s">
        <v>15</v>
      </c>
      <c r="B24" s="4" t="s">
        <v>39</v>
      </c>
      <c r="C24" s="107" t="s">
        <v>49</v>
      </c>
      <c r="D24" s="108"/>
    </row>
    <row r="25" spans="1:4" ht="16.5" customHeight="1" x14ac:dyDescent="0.3">
      <c r="A25" s="7" t="s">
        <v>24</v>
      </c>
      <c r="B25" s="4" t="s">
        <v>40</v>
      </c>
      <c r="C25" s="109" t="s">
        <v>49</v>
      </c>
      <c r="D25" s="110"/>
    </row>
    <row r="26" spans="1:4" ht="16.5" customHeight="1" x14ac:dyDescent="0.3">
      <c r="A26" s="5" t="s">
        <v>19</v>
      </c>
      <c r="B26" s="4" t="s">
        <v>21</v>
      </c>
      <c r="C26" s="107" t="s">
        <v>50</v>
      </c>
      <c r="D26" s="108"/>
    </row>
    <row r="27" spans="1:4" ht="16.5" customHeight="1" thickBot="1" x14ac:dyDescent="0.35">
      <c r="A27" s="59" t="s">
        <v>20</v>
      </c>
      <c r="B27" s="60" t="s">
        <v>17</v>
      </c>
      <c r="C27" s="98" t="s">
        <v>151</v>
      </c>
      <c r="D27" s="99"/>
    </row>
  </sheetData>
  <sheetProtection algorithmName="SHA-512" hashValue="j9zt01A9VjE/SfMQ1noVqDcux/7PVZ9Grs0TendIBYLFCVh8nlLBVZsSXbRTrx88Zd9OeEZvPODaFLaMd98nXw==" saltValue="eVsLnwOSozhvoZ/EyMporQ==" spinCount="100000" sheet="1" selectLockedCells="1"/>
  <mergeCells count="27">
    <mergeCell ref="B7:C7"/>
    <mergeCell ref="B8:C8"/>
    <mergeCell ref="B9:C9"/>
    <mergeCell ref="A21:D21"/>
    <mergeCell ref="B18:D18"/>
    <mergeCell ref="B19:D19"/>
    <mergeCell ref="B10:C10"/>
    <mergeCell ref="B11:C11"/>
    <mergeCell ref="A17:D17"/>
    <mergeCell ref="A12:C12"/>
    <mergeCell ref="A13:D13"/>
    <mergeCell ref="B16:D16"/>
    <mergeCell ref="B14:D14"/>
    <mergeCell ref="B15:D15"/>
    <mergeCell ref="A4:D4"/>
    <mergeCell ref="A5:D5"/>
    <mergeCell ref="A1:B1"/>
    <mergeCell ref="A2:B2"/>
    <mergeCell ref="A3:B3"/>
    <mergeCell ref="C1:D1"/>
    <mergeCell ref="C27:D27"/>
    <mergeCell ref="B20:D20"/>
    <mergeCell ref="C23:D23"/>
    <mergeCell ref="A22:D22"/>
    <mergeCell ref="C24:D24"/>
    <mergeCell ref="C25:D25"/>
    <mergeCell ref="C26:D26"/>
  </mergeCells>
  <printOptions horizontalCentered="1"/>
  <pageMargins left="0.25" right="0.25" top="0.75" bottom="0.75" header="0.3" footer="0.3"/>
  <pageSetup scale="84" orientation="portrait" r:id="rId1"/>
  <headerFooter>
    <oddHeader>&amp;C&amp;"Arial Narrow,Bold"&amp;14B. BID FORM - WPA STREET RECONSTRUCTION (FILLMORE STREET)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F9DD2-A833-4539-881B-97301F48EFA2}">
  <sheetPr>
    <pageSetUpPr fitToPage="1"/>
  </sheetPr>
  <dimension ref="A1:C50"/>
  <sheetViews>
    <sheetView view="pageLayout" topLeftCell="A25" zoomScale="80" zoomScaleNormal="100" zoomScalePageLayoutView="80" workbookViewId="0">
      <selection activeCell="C31" sqref="C31"/>
    </sheetView>
  </sheetViews>
  <sheetFormatPr defaultColWidth="1" defaultRowHeight="15" x14ac:dyDescent="0.25"/>
  <cols>
    <col min="1" max="1" width="21.28515625" customWidth="1"/>
    <col min="2" max="2" width="68.42578125" customWidth="1"/>
    <col min="3" max="3" width="18.7109375" customWidth="1"/>
  </cols>
  <sheetData>
    <row r="1" spans="1:3" ht="24.95" customHeight="1" thickTop="1" x14ac:dyDescent="0.25">
      <c r="A1" s="8" t="s">
        <v>13</v>
      </c>
      <c r="B1" s="67" t="s">
        <v>155</v>
      </c>
      <c r="C1" s="25"/>
    </row>
    <row r="2" spans="1:3" ht="24.95" customHeight="1" x14ac:dyDescent="0.25">
      <c r="A2" s="21" t="s">
        <v>25</v>
      </c>
      <c r="B2" s="56" t="s">
        <v>154</v>
      </c>
      <c r="C2" s="26"/>
    </row>
    <row r="3" spans="1:3" ht="24.95" customHeight="1" x14ac:dyDescent="0.25">
      <c r="A3" s="21" t="s">
        <v>26</v>
      </c>
      <c r="B3" s="68">
        <v>22687</v>
      </c>
      <c r="C3" s="38"/>
    </row>
    <row r="4" spans="1:3" ht="8.25" hidden="1" customHeight="1" x14ac:dyDescent="0.25">
      <c r="A4" s="146"/>
      <c r="B4" s="147"/>
      <c r="C4" s="148"/>
    </row>
    <row r="5" spans="1:3" ht="33" hidden="1" customHeight="1" x14ac:dyDescent="0.25">
      <c r="A5" s="39"/>
      <c r="C5" s="40" t="s">
        <v>1</v>
      </c>
    </row>
    <row r="6" spans="1:3" ht="18" hidden="1" x14ac:dyDescent="0.25">
      <c r="A6" s="39"/>
      <c r="C6" s="9">
        <f>SUM('BidFormWPAStreets(Fillmore St)'!D10)</f>
        <v>350000</v>
      </c>
    </row>
    <row r="7" spans="1:3" ht="41.25" customHeight="1" x14ac:dyDescent="0.35">
      <c r="A7" s="149" t="s">
        <v>159</v>
      </c>
      <c r="B7" s="115"/>
      <c r="C7" s="150"/>
    </row>
    <row r="8" spans="1:3" ht="24.75" customHeight="1" x14ac:dyDescent="0.35">
      <c r="A8" s="39"/>
      <c r="C8" s="41" t="s">
        <v>12</v>
      </c>
    </row>
    <row r="9" spans="1:3" ht="8.25" customHeight="1" x14ac:dyDescent="0.3">
      <c r="A9" s="39"/>
      <c r="C9" s="27"/>
    </row>
    <row r="10" spans="1:3" s="6" customFormat="1" ht="18.75" x14ac:dyDescent="0.3">
      <c r="A10" s="10" t="s">
        <v>11</v>
      </c>
      <c r="B10" s="31"/>
      <c r="C10" s="11">
        <f>SUM('BidFormWPAStreets(Fillmore St)'!D10)</f>
        <v>350000</v>
      </c>
    </row>
    <row r="11" spans="1:3" ht="18.75" customHeight="1" x14ac:dyDescent="0.3">
      <c r="A11" s="12" t="s">
        <v>27</v>
      </c>
      <c r="B11" s="1"/>
      <c r="C11" s="13"/>
    </row>
    <row r="12" spans="1:3" ht="18.75" customHeight="1" x14ac:dyDescent="0.3">
      <c r="A12" s="12" t="s">
        <v>28</v>
      </c>
      <c r="B12" s="1"/>
      <c r="C12" s="14">
        <f>SUM(C10*C11)*0.04</f>
        <v>0</v>
      </c>
    </row>
    <row r="13" spans="1:3" ht="18.75" customHeight="1" x14ac:dyDescent="0.3">
      <c r="A13" s="15"/>
      <c r="B13" s="32"/>
      <c r="C13" s="16"/>
    </row>
    <row r="14" spans="1:3" ht="18.75" customHeight="1" x14ac:dyDescent="0.3">
      <c r="A14" s="12"/>
      <c r="B14" s="1"/>
      <c r="C14" s="14">
        <f>SUM($C$10)</f>
        <v>350000</v>
      </c>
    </row>
    <row r="15" spans="1:3" ht="18.75" customHeight="1" x14ac:dyDescent="0.3">
      <c r="A15" s="12" t="s">
        <v>29</v>
      </c>
      <c r="B15" s="1"/>
      <c r="C15" s="13"/>
    </row>
    <row r="16" spans="1:3" ht="18.75" customHeight="1" x14ac:dyDescent="0.3">
      <c r="A16" s="12" t="s">
        <v>34</v>
      </c>
      <c r="B16" s="1"/>
      <c r="C16" s="14">
        <f t="shared" ref="C16" si="0">SUM(C14*C15)*0.03</f>
        <v>0</v>
      </c>
    </row>
    <row r="17" spans="1:3" ht="18.75" customHeight="1" x14ac:dyDescent="0.3">
      <c r="A17" s="15"/>
      <c r="B17" s="32"/>
      <c r="C17" s="16"/>
    </row>
    <row r="18" spans="1:3" ht="18.75" customHeight="1" x14ac:dyDescent="0.3">
      <c r="A18" s="12"/>
      <c r="B18" s="1"/>
      <c r="C18" s="14">
        <f>SUM($C$10)</f>
        <v>350000</v>
      </c>
    </row>
    <row r="19" spans="1:3" ht="18.75" customHeight="1" x14ac:dyDescent="0.3">
      <c r="A19" s="12" t="s">
        <v>30</v>
      </c>
      <c r="B19" s="1"/>
      <c r="C19" s="13"/>
    </row>
    <row r="20" spans="1:3" ht="18.75" customHeight="1" x14ac:dyDescent="0.3">
      <c r="A20" s="12" t="s">
        <v>33</v>
      </c>
      <c r="B20" s="1"/>
      <c r="C20" s="14">
        <f t="shared" ref="C20" si="1">SUM(C18*C19)*0.01</f>
        <v>0</v>
      </c>
    </row>
    <row r="21" spans="1:3" ht="18.75" customHeight="1" x14ac:dyDescent="0.3">
      <c r="A21" s="15"/>
      <c r="B21" s="32"/>
      <c r="C21" s="16"/>
    </row>
    <row r="22" spans="1:3" ht="18.75" customHeight="1" x14ac:dyDescent="0.3">
      <c r="A22" s="12"/>
      <c r="B22" s="1"/>
      <c r="C22" s="14">
        <f>SUM($C$10)</f>
        <v>350000</v>
      </c>
    </row>
    <row r="23" spans="1:3" ht="18.75" customHeight="1" x14ac:dyDescent="0.3">
      <c r="A23" s="12" t="s">
        <v>31</v>
      </c>
      <c r="B23" s="1"/>
      <c r="C23" s="13"/>
    </row>
    <row r="24" spans="1:3" ht="18.75" customHeight="1" x14ac:dyDescent="0.3">
      <c r="A24" s="12" t="s">
        <v>32</v>
      </c>
      <c r="B24" s="1"/>
      <c r="C24" s="14">
        <f t="shared" ref="C24" si="2">SUM(C22*C23)*0.04</f>
        <v>0</v>
      </c>
    </row>
    <row r="25" spans="1:3" ht="18.75" customHeight="1" x14ac:dyDescent="0.3">
      <c r="A25" s="15"/>
      <c r="B25" s="32"/>
      <c r="C25" s="16"/>
    </row>
    <row r="26" spans="1:3" ht="18.75" customHeight="1" x14ac:dyDescent="0.3">
      <c r="A26" s="12"/>
      <c r="B26" s="1"/>
      <c r="C26" s="14">
        <f>SUM($C$10)</f>
        <v>350000</v>
      </c>
    </row>
    <row r="27" spans="1:3" ht="18.75" customHeight="1" x14ac:dyDescent="0.3">
      <c r="A27" s="12" t="s">
        <v>35</v>
      </c>
      <c r="B27" s="1"/>
      <c r="C27" s="13"/>
    </row>
    <row r="28" spans="1:3" ht="18.75" customHeight="1" x14ac:dyDescent="0.3">
      <c r="A28" s="12" t="s">
        <v>36</v>
      </c>
      <c r="B28" s="1"/>
      <c r="C28" s="14">
        <f t="shared" ref="C28" si="3">SUM(C26*C27)*0.03</f>
        <v>0</v>
      </c>
    </row>
    <row r="29" spans="1:3" ht="18.75" customHeight="1" x14ac:dyDescent="0.3">
      <c r="A29" s="15"/>
      <c r="B29" s="32"/>
      <c r="C29" s="16"/>
    </row>
    <row r="30" spans="1:3" ht="18.75" customHeight="1" x14ac:dyDescent="0.3">
      <c r="A30" s="12"/>
      <c r="B30" s="1"/>
      <c r="C30" s="14">
        <f>SUM($C$10)</f>
        <v>350000</v>
      </c>
    </row>
    <row r="31" spans="1:3" ht="18.75" customHeight="1" x14ac:dyDescent="0.3">
      <c r="A31" s="12" t="s">
        <v>37</v>
      </c>
      <c r="B31" s="1"/>
      <c r="C31" s="13"/>
    </row>
    <row r="32" spans="1:3" ht="18.75" customHeight="1" x14ac:dyDescent="0.3">
      <c r="A32" s="12" t="s">
        <v>38</v>
      </c>
      <c r="B32" s="1"/>
      <c r="C32" s="14">
        <f t="shared" ref="C32" si="4">SUM(C30*C31)*0.01</f>
        <v>0</v>
      </c>
    </row>
    <row r="33" spans="1:3" ht="18.75" customHeight="1" x14ac:dyDescent="0.3">
      <c r="A33" s="15"/>
      <c r="B33" s="32"/>
      <c r="C33" s="16"/>
    </row>
    <row r="34" spans="1:3" ht="18.75" customHeight="1" x14ac:dyDescent="0.3">
      <c r="A34" s="12"/>
      <c r="B34" s="1"/>
      <c r="C34" s="14">
        <f>SUM($C$10)</f>
        <v>350000</v>
      </c>
    </row>
    <row r="35" spans="1:3" ht="18.75" customHeight="1" x14ac:dyDescent="0.3">
      <c r="A35" s="12" t="s">
        <v>10</v>
      </c>
      <c r="B35" s="1"/>
      <c r="C35" s="14">
        <f>SUM(C12+C16+C20+C24+C28+C32)</f>
        <v>0</v>
      </c>
    </row>
    <row r="36" spans="1:3" ht="18.75" customHeight="1" x14ac:dyDescent="0.3">
      <c r="A36" s="12" t="s">
        <v>23</v>
      </c>
      <c r="B36" s="1"/>
      <c r="C36" s="14">
        <f t="shared" ref="C36" si="5">SUM(C34-C35)</f>
        <v>350000</v>
      </c>
    </row>
    <row r="37" spans="1:3" ht="8.85" customHeight="1" x14ac:dyDescent="0.3">
      <c r="A37" s="45"/>
      <c r="B37" s="46"/>
      <c r="C37" s="17"/>
    </row>
    <row r="38" spans="1:3" ht="24" customHeight="1" thickBot="1" x14ac:dyDescent="0.3">
      <c r="A38" s="18" t="s">
        <v>22</v>
      </c>
      <c r="B38" s="33"/>
      <c r="C38" s="19">
        <f t="shared" ref="C38" si="6">SUM(C36)</f>
        <v>350000</v>
      </c>
    </row>
    <row r="39" spans="1:3" ht="17.45" customHeight="1" thickBot="1" x14ac:dyDescent="0.3">
      <c r="A39" s="144" t="s">
        <v>5</v>
      </c>
      <c r="B39" s="145"/>
      <c r="C39" s="42"/>
    </row>
    <row r="40" spans="1:3" ht="17.45" customHeight="1" thickBot="1" x14ac:dyDescent="0.3">
      <c r="A40" s="151" t="s">
        <v>9</v>
      </c>
      <c r="B40" s="125"/>
      <c r="C40" s="152"/>
    </row>
    <row r="41" spans="1:3" ht="17.45" customHeight="1" x14ac:dyDescent="0.3">
      <c r="A41" s="50" t="s">
        <v>8</v>
      </c>
      <c r="B41" s="129"/>
      <c r="C41" s="143"/>
    </row>
    <row r="42" spans="1:3" ht="17.45" customHeight="1" x14ac:dyDescent="0.3">
      <c r="A42" s="51" t="s">
        <v>41</v>
      </c>
      <c r="B42" s="170"/>
      <c r="C42" s="170"/>
    </row>
    <row r="43" spans="1:3" ht="17.45" customHeight="1" thickBot="1" x14ac:dyDescent="0.35">
      <c r="A43" s="153"/>
      <c r="B43" s="154"/>
      <c r="C43" s="155"/>
    </row>
    <row r="44" spans="1:3" ht="18.75" thickBot="1" x14ac:dyDescent="0.3">
      <c r="A44" s="151" t="s">
        <v>18</v>
      </c>
      <c r="B44" s="125"/>
      <c r="C44" s="152"/>
    </row>
    <row r="45" spans="1:3" ht="125.25" customHeight="1" thickBot="1" x14ac:dyDescent="0.3">
      <c r="A45" s="140" t="s">
        <v>156</v>
      </c>
      <c r="B45" s="141"/>
      <c r="C45" s="142"/>
    </row>
    <row r="46" spans="1:3" ht="16.5" x14ac:dyDescent="0.3">
      <c r="A46" s="47" t="s">
        <v>44</v>
      </c>
      <c r="B46" s="48"/>
      <c r="C46" s="49"/>
    </row>
    <row r="47" spans="1:3" ht="16.5" x14ac:dyDescent="0.3">
      <c r="A47" s="20" t="s">
        <v>45</v>
      </c>
      <c r="B47" s="34"/>
      <c r="C47" s="43"/>
    </row>
    <row r="48" spans="1:3" ht="16.5" x14ac:dyDescent="0.3">
      <c r="A48" s="22" t="s">
        <v>46</v>
      </c>
      <c r="B48" s="35"/>
      <c r="C48" s="24"/>
    </row>
    <row r="49" spans="1:3" ht="17.25" thickBot="1" x14ac:dyDescent="0.35">
      <c r="A49" s="23" t="s">
        <v>47</v>
      </c>
      <c r="B49" s="36"/>
      <c r="C49" s="44"/>
    </row>
    <row r="50" spans="1:3" ht="18.75" thickTop="1" x14ac:dyDescent="0.25">
      <c r="C50" s="37"/>
    </row>
  </sheetData>
  <sheetProtection algorithmName="SHA-512" hashValue="AkyXS9v6KziKapOjiO1FAguj08pYtZ1D/ztZZvz0F92+TV8BD3H34a9M3rN8GYVyHPntYZXNERfztADxMwyxpQ==" saltValue="gmDxaFXb/8aU0p67xwpS4A==" spinCount="100000" sheet="1" selectLockedCells="1"/>
  <mergeCells count="8">
    <mergeCell ref="A45:C45"/>
    <mergeCell ref="B41:C41"/>
    <mergeCell ref="A39:B39"/>
    <mergeCell ref="A4:C4"/>
    <mergeCell ref="A7:C7"/>
    <mergeCell ref="A40:C40"/>
    <mergeCell ref="A43:C43"/>
    <mergeCell ref="A44:C44"/>
  </mergeCells>
  <printOptions horizontalCentered="1"/>
  <pageMargins left="0.25" right="0.25" top="0.5" bottom="0.5" header="0.25" footer="0.3"/>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B3132C15AC4A44A0A88C922CCDA459" ma:contentTypeVersion="11" ma:contentTypeDescription="Create a new document." ma:contentTypeScope="" ma:versionID="8fe0e043519b51b262e4088508680e7c">
  <xsd:schema xmlns:xsd="http://www.w3.org/2001/XMLSchema" xmlns:xs="http://www.w3.org/2001/XMLSchema" xmlns:p="http://schemas.microsoft.com/office/2006/metadata/properties" xmlns:ns3="a81c11a2-f331-4592-bbba-16d49a3eea50" xmlns:ns4="0d91963a-be2a-4130-a626-6ab267156ac0" targetNamespace="http://schemas.microsoft.com/office/2006/metadata/properties" ma:root="true" ma:fieldsID="00f8d5a6d44a9305cb2267297b1262b0" ns3:_="" ns4:_="">
    <xsd:import namespace="a81c11a2-f331-4592-bbba-16d49a3eea50"/>
    <xsd:import namespace="0d91963a-be2a-4130-a626-6ab267156ac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DateTaken" minOccurs="0"/>
                <xsd:element ref="ns3:MediaServiceAutoTags"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1c11a2-f331-4592-bbba-16d49a3eea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91963a-be2a-4130-a626-6ab267156a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a81c11a2-f331-4592-bbba-16d49a3eea50" xsi:nil="true"/>
  </documentManagement>
</p:properties>
</file>

<file path=customXml/itemProps1.xml><?xml version="1.0" encoding="utf-8"?>
<ds:datastoreItem xmlns:ds="http://schemas.openxmlformats.org/officeDocument/2006/customXml" ds:itemID="{27A364BF-33CD-4B44-82F6-559E17B7A6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1c11a2-f331-4592-bbba-16d49a3eea50"/>
    <ds:schemaRef ds:uri="0d91963a-be2a-4130-a626-6ab267156a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799A036-7C07-4A99-9E87-D4EEBFA1D5F2}">
  <ds:schemaRefs>
    <ds:schemaRef ds:uri="http://schemas.microsoft.com/sharepoint/v3/contenttype/forms"/>
  </ds:schemaRefs>
</ds:datastoreItem>
</file>

<file path=customXml/itemProps3.xml><?xml version="1.0" encoding="utf-8"?>
<ds:datastoreItem xmlns:ds="http://schemas.openxmlformats.org/officeDocument/2006/customXml" ds:itemID="{D2FC968B-4D61-4760-A708-CC786EF42DC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d91963a-be2a-4130-a626-6ab267156ac0"/>
    <ds:schemaRef ds:uri="a81c11a2-f331-4592-bbba-16d49a3eea5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Schedule of Prices</vt:lpstr>
      <vt:lpstr>BidFormWPAStreets(Fillmore St)</vt:lpstr>
      <vt:lpstr>Award Criteria Figure</vt:lpstr>
      <vt:lpstr>'Award Criteria Figure'!Print_Area</vt:lpstr>
      <vt:lpstr>'BidFormWPAStreets(Fillmore St)'!Print_Area</vt:lpstr>
      <vt:lpstr>'Schedule of Prices'!Print_Titles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Montenegro, Patricia</dc:creator>
  <cp:lastModifiedBy>James Borkman</cp:lastModifiedBy>
  <cp:lastPrinted>2022-08-29T17:02:09Z</cp:lastPrinted>
  <dcterms:created xsi:type="dcterms:W3CDTF">2018-01-03T19:56:21Z</dcterms:created>
  <dcterms:modified xsi:type="dcterms:W3CDTF">2023-11-15T17:27:15Z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0x010100CAB3132C15AC4A44A0A88C922CCDA459</vt:lpwstr>
  </property>
</Properties>
</file>