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Q:\Chicago Dept of Assets Info Services (AIS)\Central Hearing Facility\Construction\IFB\"/>
    </mc:Choice>
  </mc:AlternateContent>
  <xr:revisionPtr revIDLastSave="0" documentId="13_ncr:1_{AC3606E0-18A7-42E3-9F42-172312EF13F7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BidFormCIPCHFRoof&amp;MEP" sheetId="1" r:id="rId1"/>
    <sheet name="Award Criteria Figure" sheetId="3" r:id="rId2"/>
  </sheets>
  <definedNames>
    <definedName name="_xlnm.Print_Area" localSheetId="1">'Award Criteria Figure'!$A$1:$I$47</definedName>
    <definedName name="_xlnm.Print_Area" localSheetId="0">'BidFormCIPCHFRoof&amp;MEP'!$A$1:$J$25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I13" i="1" l="1"/>
  <c r="H5" i="3" s="1"/>
  <c r="H13" i="1"/>
  <c r="G5" i="3" s="1"/>
  <c r="G13" i="1"/>
  <c r="F5" i="3" s="1"/>
  <c r="F13" i="1"/>
  <c r="E5" i="3" s="1"/>
  <c r="E13" i="1"/>
  <c r="D5" i="3" s="1"/>
  <c r="C5" i="3"/>
  <c r="C13" i="1"/>
  <c r="B5" i="3" s="1"/>
  <c r="J13" i="1"/>
  <c r="I5" i="3" s="1"/>
  <c r="H10" i="3" l="1"/>
  <c r="H34" i="3" s="1"/>
  <c r="G10" i="3"/>
  <c r="G14" i="3" s="1"/>
  <c r="G16" i="3" s="1"/>
  <c r="F10" i="3"/>
  <c r="F14" i="3" s="1"/>
  <c r="F16" i="3" s="1"/>
  <c r="E10" i="3"/>
  <c r="D10" i="3"/>
  <c r="D14" i="3" s="1"/>
  <c r="D16" i="3" s="1"/>
  <c r="C10" i="3"/>
  <c r="B10" i="3"/>
  <c r="B34" i="3" s="1"/>
  <c r="B18" i="3" l="1"/>
  <c r="B20" i="3" s="1"/>
  <c r="B22" i="3"/>
  <c r="B24" i="3" s="1"/>
  <c r="B14" i="3"/>
  <c r="B16" i="3" s="1"/>
  <c r="H26" i="3"/>
  <c r="H28" i="3" s="1"/>
  <c r="H22" i="3"/>
  <c r="H24" i="3" s="1"/>
  <c r="H18" i="3"/>
  <c r="H20" i="3" s="1"/>
  <c r="H12" i="3"/>
  <c r="H30" i="3"/>
  <c r="H32" i="3" s="1"/>
  <c r="H14" i="3"/>
  <c r="H16" i="3" s="1"/>
  <c r="G12" i="3"/>
  <c r="G30" i="3"/>
  <c r="G32" i="3" s="1"/>
  <c r="G22" i="3"/>
  <c r="G24" i="3" s="1"/>
  <c r="G26" i="3"/>
  <c r="G28" i="3" s="1"/>
  <c r="G18" i="3"/>
  <c r="G20" i="3" s="1"/>
  <c r="G34" i="3"/>
  <c r="F12" i="3"/>
  <c r="F22" i="3"/>
  <c r="F24" i="3" s="1"/>
  <c r="F26" i="3"/>
  <c r="F28" i="3" s="1"/>
  <c r="F30" i="3"/>
  <c r="F32" i="3" s="1"/>
  <c r="F34" i="3"/>
  <c r="F18" i="3"/>
  <c r="F20" i="3" s="1"/>
  <c r="E14" i="3"/>
  <c r="E16" i="3" s="1"/>
  <c r="E12" i="3"/>
  <c r="E26" i="3"/>
  <c r="E28" i="3" s="1"/>
  <c r="E34" i="3"/>
  <c r="E18" i="3"/>
  <c r="E20" i="3" s="1"/>
  <c r="E22" i="3"/>
  <c r="E24" i="3" s="1"/>
  <c r="E30" i="3"/>
  <c r="E32" i="3" s="1"/>
  <c r="D12" i="3"/>
  <c r="D18" i="3"/>
  <c r="D20" i="3" s="1"/>
  <c r="D30" i="3"/>
  <c r="D32" i="3" s="1"/>
  <c r="D22" i="3"/>
  <c r="D24" i="3" s="1"/>
  <c r="D26" i="3"/>
  <c r="D28" i="3" s="1"/>
  <c r="D34" i="3"/>
  <c r="C12" i="3"/>
  <c r="C26" i="3"/>
  <c r="C28" i="3" s="1"/>
  <c r="C30" i="3"/>
  <c r="C32" i="3" s="1"/>
  <c r="C18" i="3"/>
  <c r="C20" i="3" s="1"/>
  <c r="C22" i="3"/>
  <c r="C24" i="3" s="1"/>
  <c r="C34" i="3"/>
  <c r="C14" i="3"/>
  <c r="C16" i="3" s="1"/>
  <c r="B30" i="3"/>
  <c r="B32" i="3" s="1"/>
  <c r="B12" i="3"/>
  <c r="B26" i="3"/>
  <c r="B28" i="3" s="1"/>
  <c r="I10" i="3"/>
  <c r="B35" i="3" l="1"/>
  <c r="B36" i="3" s="1"/>
  <c r="B38" i="3" s="1"/>
  <c r="C14" i="1" s="1"/>
  <c r="H35" i="3"/>
  <c r="H36" i="3" s="1"/>
  <c r="H38" i="3" s="1"/>
  <c r="I14" i="1" s="1"/>
  <c r="G35" i="3"/>
  <c r="G36" i="3" s="1"/>
  <c r="G38" i="3" s="1"/>
  <c r="H14" i="1" s="1"/>
  <c r="F35" i="3"/>
  <c r="F36" i="3" s="1"/>
  <c r="F38" i="3" s="1"/>
  <c r="G14" i="1" s="1"/>
  <c r="I18" i="3"/>
  <c r="I20" i="3" s="1"/>
  <c r="I14" i="3"/>
  <c r="I16" i="3" s="1"/>
  <c r="I34" i="3"/>
  <c r="I22" i="3"/>
  <c r="I24" i="3" s="1"/>
  <c r="I26" i="3"/>
  <c r="I28" i="3" s="1"/>
  <c r="I12" i="3"/>
  <c r="I30" i="3"/>
  <c r="I32" i="3" s="1"/>
  <c r="C35" i="3"/>
  <c r="C36" i="3" s="1"/>
  <c r="C38" i="3" s="1"/>
  <c r="D14" i="1" s="1"/>
  <c r="E35" i="3"/>
  <c r="E36" i="3" s="1"/>
  <c r="E38" i="3" s="1"/>
  <c r="F14" i="1" s="1"/>
  <c r="D35" i="3"/>
  <c r="D36" i="3" s="1"/>
  <c r="D38" i="3" s="1"/>
  <c r="E14" i="1" s="1"/>
  <c r="I35" i="3" l="1"/>
  <c r="I36" i="3" s="1"/>
  <c r="I38" i="3" s="1"/>
  <c r="J14" i="1" s="1"/>
</calcChain>
</file>

<file path=xl/sharedStrings.xml><?xml version="1.0" encoding="utf-8"?>
<sst xmlns="http://schemas.openxmlformats.org/spreadsheetml/2006/main" count="110" uniqueCount="96">
  <si>
    <t>TOTAL BASE WORK ONLY</t>
  </si>
  <si>
    <t>LINE</t>
  </si>
  <si>
    <t>DESCRIPTION</t>
  </si>
  <si>
    <t>Base Work Only</t>
  </si>
  <si>
    <t>Commission's Contract Contingency</t>
  </si>
  <si>
    <t>Accepted by the Commission</t>
  </si>
  <si>
    <t>Name:</t>
  </si>
  <si>
    <t>Address:</t>
  </si>
  <si>
    <t>TOTAL BASE + ALT 1</t>
  </si>
  <si>
    <t>TOTAL BASE - ALT 2</t>
  </si>
  <si>
    <t>TOTAL BASE - ALT 3</t>
  </si>
  <si>
    <t>TOTAL BASE + ALT 1 - ALT 2</t>
  </si>
  <si>
    <t>TOTAL BASE + ALT 1 - ALT 3</t>
  </si>
  <si>
    <t>TOTAL BASE - ALT 2 - ALT 3</t>
  </si>
  <si>
    <t>TOTAL BASE + ALT 1 - ALT 2 - ALT 3</t>
  </si>
  <si>
    <t>Line 14.  Total of Lines 3, 5, 7, 9, 11, and 13</t>
  </si>
  <si>
    <t>Line 1. (Based on Total Base Bid)</t>
  </si>
  <si>
    <t>FORMULA</t>
  </si>
  <si>
    <t>TOTAL BASE BID (FROM BID FORM)</t>
  </si>
  <si>
    <t>PROJECT NAME:</t>
  </si>
  <si>
    <t>Light Purple</t>
  </si>
  <si>
    <t>Light Blue</t>
  </si>
  <si>
    <t>Dark Gray</t>
  </si>
  <si>
    <t xml:space="preserve">Base Work Only </t>
  </si>
  <si>
    <t xml:space="preserve">Total Award Criteria Figure </t>
  </si>
  <si>
    <t>Do not populate</t>
  </si>
  <si>
    <t>NOTES/INSTRUCTIONS</t>
  </si>
  <si>
    <t>Orange</t>
  </si>
  <si>
    <t>Green</t>
  </si>
  <si>
    <t>Total Base Bid</t>
  </si>
  <si>
    <t>Bidders will be unable to populate any fields shaded in this color.</t>
  </si>
  <si>
    <t>TOTAL AWARD CRITERIA (Line 15)</t>
  </si>
  <si>
    <t xml:space="preserve">Line 15. Total Award Criteria </t>
  </si>
  <si>
    <t>2. Bidder is to populate Lines 2, 4, 6, 8, 10, and 12 (fields shaded Light Green).</t>
  </si>
  <si>
    <t>A</t>
  </si>
  <si>
    <t>B</t>
  </si>
  <si>
    <t>C</t>
  </si>
  <si>
    <t>D</t>
  </si>
  <si>
    <t>E</t>
  </si>
  <si>
    <t>F</t>
  </si>
  <si>
    <t>G</t>
  </si>
  <si>
    <t>H</t>
  </si>
  <si>
    <t>CONTRACT NO:</t>
  </si>
  <si>
    <t>PROJECT NO:</t>
  </si>
  <si>
    <t>3. Lines 2, 4, 6, 8, 10, and 12 are to be entered in decimals.  (ie 5% participation = 0.05, 15% participation = 0.15, 50% participation = .50)</t>
  </si>
  <si>
    <r>
      <t xml:space="preserve">4.  </t>
    </r>
    <r>
      <rPr>
        <b/>
        <sz val="11"/>
        <color theme="0"/>
        <rFont val="Arial Narrow"/>
        <family val="2"/>
      </rPr>
      <t>TOTAL AWARD CRITERIA</t>
    </r>
    <r>
      <rPr>
        <sz val="11"/>
        <color theme="0"/>
        <rFont val="Arial Narrow"/>
        <family val="2"/>
      </rPr>
      <t xml:space="preserve"> automatically populates.</t>
    </r>
  </si>
  <si>
    <t>1. Line 1. (Based on Total Base Bid) automatically populates from Bid Form.</t>
  </si>
  <si>
    <t>For Base Work only, enter numbers without decimals or commas.  (ie For Base Bid of $100,000.00, enter 100000)</t>
  </si>
  <si>
    <t>For (ADD) Alternate #1, enter numbers without decimals or commas.  (ie For (ADD) Alternate #1 of $50,000.00, enter 50000)</t>
  </si>
  <si>
    <t>Line 2.  Minority Journeyman (Maximum figure 0.70)</t>
  </si>
  <si>
    <t>Line 3.  Multiply Line 2 by Line 1 by 0.04</t>
  </si>
  <si>
    <t>Line 4.  Minority Apprentice (Maximum figure 0.70)</t>
  </si>
  <si>
    <t>Line 6.  Minority Laborer (Maximum figure 0.70)</t>
  </si>
  <si>
    <t>Line 8.  Female Journeyman (Maximum figure 0.15)</t>
  </si>
  <si>
    <t>Line 9. Multiply Line 8 by Line 1 by 0.04</t>
  </si>
  <si>
    <t>Line 7. Multiply Line 6 by Line 1 by 0.01</t>
  </si>
  <si>
    <t>Line 5.  Multiply Line 4 by Line 1 by 0.03</t>
  </si>
  <si>
    <t>Line 10.  Female Apprentice (Maximum figure 0.15)</t>
  </si>
  <si>
    <t>Line 11.  Multiply Line 10 by Line 1 by 0.03</t>
  </si>
  <si>
    <t>Line 12.  Female Laborer (Maximum figure 0.15)</t>
  </si>
  <si>
    <t>Line 13. Multiply Line 12 by Line 1 by 0.01</t>
  </si>
  <si>
    <t>C1606</t>
  </si>
  <si>
    <t>Alternate #1 - New roofing above the 6th floor and penthouses</t>
  </si>
  <si>
    <t>Alternate #2 - Skylight lens replacement</t>
  </si>
  <si>
    <t>Alternate #3 - Provide new supplemental cooling unit for Rooms 424 &amp; 425</t>
  </si>
  <si>
    <t>TOTAL BASE + ALT 2</t>
  </si>
  <si>
    <t>TOTAL BASE + ALT 3</t>
  </si>
  <si>
    <t>CIP Central Hearing Facility Roof and MEP Upgrades</t>
  </si>
  <si>
    <t>04044</t>
  </si>
  <si>
    <t xml:space="preserve">Alternate 1-3 (ADD) </t>
  </si>
  <si>
    <t>NOTES</t>
  </si>
  <si>
    <t>Equals Line 1 through 6.  Total Base Bid automatically populates.</t>
  </si>
  <si>
    <t>Based on Line 7 (Totat Base Bid figure).  Total Award Criteria Figure automatically populates from Award Criteria Figure Worksheet.</t>
  </si>
  <si>
    <t xml:space="preserve">SURETY INFORMATION                                                                              </t>
  </si>
  <si>
    <t>(Provide Legal Name and address of Surety)</t>
  </si>
  <si>
    <t>TOTAL BASE + 
ALT 1</t>
  </si>
  <si>
    <t>TOTAL BASE + 
ALT 2</t>
  </si>
  <si>
    <t>TOTAL BASE + 
ALT 3</t>
  </si>
  <si>
    <t>TOTAL BASE + 
ALT 1 + ALT 2</t>
  </si>
  <si>
    <t>TOTAL BASE +  
ALT 1 + ALT 3</t>
  </si>
  <si>
    <t>TOTAL BASE + 
ALT 1 + ALT 2 + 
ALT 3</t>
  </si>
  <si>
    <t>TOTAL BASE + 
ALT 1 + ALT 3</t>
  </si>
  <si>
    <t>TOTAL BASE + 
ALT 2 + ALT 3</t>
  </si>
  <si>
    <t>TOTAL BASE + 
ALT 1 + ALT 2 + ALT 3</t>
  </si>
  <si>
    <r>
      <t xml:space="preserve">BID FORM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</si>
  <si>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t>Firm Name</t>
  </si>
  <si>
    <t>Date</t>
  </si>
  <si>
    <r>
      <t xml:space="preserve">AWARD CRITERA FIGURE FORMULA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</si>
  <si>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t>All lines for Base Work Only, including all combinations of Alternates, must be populated in order to be considered responsive.</t>
  </si>
  <si>
    <t xml:space="preserve">TOTAL BASE BID (equals Line 1 through 6) </t>
  </si>
  <si>
    <t>TOTAL AWARD CRITERIA FIGURE (based on Line 7)</t>
  </si>
  <si>
    <t>Environmental Allowance</t>
  </si>
  <si>
    <t>Travelers</t>
  </si>
  <si>
    <t>123 USA Lane</t>
  </si>
  <si>
    <t>Suite 500</t>
  </si>
  <si>
    <t>New York, NY 12345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</si>
</sst>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2"/>
      <color theme="8" tint="-0.49998474074526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20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20"/>
      <color theme="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4"/>
      <color theme="1"/>
      <name val="Calibri"/>
      <family val="2"/>
      <scheme val="minor"/>
    </font>
    <font>
      <sz val="10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B5E9"/>
        <bgColor indexed="64"/>
      </patternFill>
    </fill>
  </fills>
  <borders count="67">
    <border>
      <left/>
      <right/>
      <top/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8" tint="0.59996337778862885"/>
      </left>
      <right/>
      <top/>
      <bottom/>
      <diagonal/>
    </border>
    <border>
      <left style="medium">
        <color theme="8" tint="0.59996337778862885"/>
      </left>
      <right style="medium">
        <color theme="8" tint="0.59996337778862885"/>
      </right>
      <top/>
      <bottom/>
      <diagonal/>
    </border>
    <border>
      <left style="medium">
        <color theme="8" tint="0.59996337778862885"/>
      </left>
      <right style="thin">
        <color theme="8" tint="0.59996337778862885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/>
      <right style="thick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ck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14993743705557422"/>
      </left>
      <right style="thick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14993743705557422"/>
      </left>
      <right style="thick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ck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24994659260841701"/>
      </left>
      <right/>
      <top style="medium">
        <color theme="0" tint="-0.24994659260841701"/>
      </top>
      <bottom/>
      <diagonal/>
    </border>
    <border>
      <left/>
      <right style="thick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 style="medium">
        <color theme="0" tint="-0.24994659260841701"/>
      </right>
      <top/>
      <bottom style="thick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ck">
        <color theme="8" tint="0.59996337778862885"/>
      </left>
      <right/>
      <top style="thick">
        <color theme="8" tint="0.59996337778862885"/>
      </top>
      <bottom/>
      <diagonal/>
    </border>
    <border>
      <left/>
      <right/>
      <top style="thick">
        <color theme="8" tint="0.59996337778862885"/>
      </top>
      <bottom/>
      <diagonal/>
    </border>
    <border>
      <left/>
      <right style="thick">
        <color theme="8" tint="0.59996337778862885"/>
      </right>
      <top style="thick">
        <color theme="8" tint="0.59996337778862885"/>
      </top>
      <bottom/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medium">
        <color theme="0" tint="-0.24994659260841701"/>
      </left>
      <right style="thick">
        <color theme="8" tint="0.59996337778862885"/>
      </right>
      <top/>
      <bottom/>
      <diagonal/>
    </border>
    <border>
      <left style="medium">
        <color theme="8" tint="0.59996337778862885"/>
      </left>
      <right style="thick">
        <color theme="8" tint="0.59996337778862885"/>
      </right>
      <top/>
      <bottom/>
      <diagonal/>
    </border>
    <border>
      <left/>
      <right style="thick">
        <color theme="8" tint="0.59996337778862885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8" tint="0.59996337778862885"/>
      </left>
      <right/>
      <top/>
      <bottom style="thick">
        <color theme="8" tint="0.59996337778862885"/>
      </bottom>
      <diagonal/>
    </border>
    <border>
      <left/>
      <right/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 style="thick">
        <color theme="8" tint="0.59996337778862885"/>
      </bottom>
      <diagonal/>
    </border>
    <border>
      <left style="thin">
        <color theme="0" tint="-0.24994659260841701"/>
      </left>
      <right style="thick">
        <color theme="0" tint="-0.14993743705557422"/>
      </right>
      <top style="thin">
        <color theme="0" tint="-0.14996795556505021"/>
      </top>
      <bottom style="hair">
        <color theme="0" tint="-0.24994659260841701"/>
      </bottom>
      <diagonal/>
    </border>
    <border>
      <left style="medium">
        <color theme="0" tint="-0.14993743705557422"/>
      </left>
      <right style="thick">
        <color theme="0" tint="-0.14993743705557422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ck">
        <color theme="0" tint="-0.14993743705557422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ck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 style="thick">
        <color theme="8" tint="0.59996337778862885"/>
      </left>
      <right/>
      <top style="medium">
        <color theme="0" tint="-0.24994659260841701"/>
      </top>
      <bottom/>
      <diagonal/>
    </border>
    <border>
      <left/>
      <right style="thick">
        <color theme="8" tint="0.59996337778862885"/>
      </right>
      <top style="medium">
        <color theme="0" tint="-0.24994659260841701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1" fillId="0" borderId="7" xfId="0" applyFont="1" applyBorder="1" applyProtection="1">
      <protection locked="0"/>
    </xf>
    <xf numFmtId="0" fontId="4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44" fontId="5" fillId="0" borderId="6" xfId="0" applyNumberFormat="1" applyFont="1" applyBorder="1"/>
    <xf numFmtId="44" fontId="6" fillId="7" borderId="3" xfId="0" applyNumberFormat="1" applyFont="1" applyFill="1" applyBorder="1"/>
    <xf numFmtId="164" fontId="1" fillId="0" borderId="11" xfId="0" applyNumberFormat="1" applyFont="1" applyBorder="1"/>
    <xf numFmtId="164" fontId="1" fillId="0" borderId="10" xfId="0" applyNumberFormat="1" applyFont="1" applyBorder="1"/>
    <xf numFmtId="0" fontId="1" fillId="8" borderId="10" xfId="0" applyFont="1" applyFill="1" applyBorder="1"/>
    <xf numFmtId="0" fontId="1" fillId="8" borderId="11" xfId="0" applyFont="1" applyFill="1" applyBorder="1"/>
    <xf numFmtId="164" fontId="1" fillId="8" borderId="10" xfId="0" applyNumberFormat="1" applyFont="1" applyFill="1" applyBorder="1"/>
    <xf numFmtId="164" fontId="1" fillId="8" borderId="11" xfId="0" applyNumberFormat="1" applyFont="1" applyFill="1" applyBorder="1"/>
    <xf numFmtId="2" fontId="1" fillId="5" borderId="10" xfId="2" applyNumberFormat="1" applyFont="1" applyFill="1" applyBorder="1" applyProtection="1">
      <protection locked="0"/>
    </xf>
    <xf numFmtId="44" fontId="5" fillId="10" borderId="6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164" fontId="12" fillId="9" borderId="10" xfId="0" applyNumberFormat="1" applyFont="1" applyFill="1" applyBorder="1"/>
    <xf numFmtId="164" fontId="12" fillId="9" borderId="11" xfId="0" applyNumberFormat="1" applyFont="1" applyFill="1" applyBorder="1"/>
    <xf numFmtId="44" fontId="14" fillId="11" borderId="12" xfId="0" applyNumberFormat="1" applyFont="1" applyFill="1" applyBorder="1" applyAlignment="1">
      <alignment horizontal="center" wrapText="1"/>
    </xf>
    <xf numFmtId="164" fontId="2" fillId="11" borderId="11" xfId="0" applyNumberFormat="1" applyFont="1" applyFill="1" applyBorder="1"/>
    <xf numFmtId="0" fontId="16" fillId="0" borderId="0" xfId="0" applyFont="1"/>
    <xf numFmtId="44" fontId="7" fillId="3" borderId="6" xfId="0" applyNumberFormat="1" applyFont="1" applyFill="1" applyBorder="1" applyProtection="1">
      <protection locked="0"/>
    </xf>
    <xf numFmtId="0" fontId="4" fillId="2" borderId="22" xfId="0" applyFont="1" applyFill="1" applyBorder="1"/>
    <xf numFmtId="0" fontId="4" fillId="2" borderId="25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/>
    </xf>
    <xf numFmtId="44" fontId="5" fillId="0" borderId="28" xfId="0" applyNumberFormat="1" applyFont="1" applyBorder="1"/>
    <xf numFmtId="44" fontId="6" fillId="7" borderId="31" xfId="0" applyNumberFormat="1" applyFont="1" applyFill="1" applyBorder="1"/>
    <xf numFmtId="0" fontId="9" fillId="2" borderId="45" xfId="0" applyFont="1" applyFill="1" applyBorder="1"/>
    <xf numFmtId="0" fontId="4" fillId="2" borderId="47" xfId="0" applyFont="1" applyFill="1" applyBorder="1" applyAlignment="1">
      <alignment horizontal="center" vertical="center" wrapText="1"/>
    </xf>
    <xf numFmtId="0" fontId="14" fillId="11" borderId="45" xfId="0" applyFont="1" applyFill="1" applyBorder="1"/>
    <xf numFmtId="44" fontId="14" fillId="11" borderId="48" xfId="0" applyNumberFormat="1" applyFont="1" applyFill="1" applyBorder="1" applyAlignment="1">
      <alignment horizontal="center" wrapText="1"/>
    </xf>
    <xf numFmtId="0" fontId="13" fillId="2" borderId="45" xfId="0" applyFont="1" applyFill="1" applyBorder="1" applyAlignment="1">
      <alignment horizontal="left"/>
    </xf>
    <xf numFmtId="0" fontId="2" fillId="11" borderId="45" xfId="0" applyFont="1" applyFill="1" applyBorder="1"/>
    <xf numFmtId="164" fontId="2" fillId="11" borderId="48" xfId="0" applyNumberFormat="1" applyFont="1" applyFill="1" applyBorder="1"/>
    <xf numFmtId="0" fontId="1" fillId="0" borderId="45" xfId="0" applyFont="1" applyBorder="1"/>
    <xf numFmtId="2" fontId="1" fillId="5" borderId="48" xfId="2" applyNumberFormat="1" applyFont="1" applyFill="1" applyBorder="1" applyProtection="1">
      <protection locked="0"/>
    </xf>
    <xf numFmtId="164" fontId="1" fillId="0" borderId="48" xfId="0" applyNumberFormat="1" applyFont="1" applyBorder="1"/>
    <xf numFmtId="0" fontId="1" fillId="8" borderId="45" xfId="0" applyFont="1" applyFill="1" applyBorder="1"/>
    <xf numFmtId="0" fontId="1" fillId="8" borderId="48" xfId="0" applyFont="1" applyFill="1" applyBorder="1"/>
    <xf numFmtId="164" fontId="1" fillId="8" borderId="48" xfId="0" applyNumberFormat="1" applyFont="1" applyFill="1" applyBorder="1"/>
    <xf numFmtId="0" fontId="12" fillId="9" borderId="45" xfId="0" applyFont="1" applyFill="1" applyBorder="1"/>
    <xf numFmtId="164" fontId="12" fillId="9" borderId="48" xfId="0" applyNumberFormat="1" applyFont="1" applyFill="1" applyBorder="1"/>
    <xf numFmtId="0" fontId="6" fillId="7" borderId="30" xfId="0" applyFont="1" applyFill="1" applyBorder="1" applyAlignment="1">
      <alignment horizontal="center"/>
    </xf>
    <xf numFmtId="0" fontId="14" fillId="11" borderId="0" xfId="0" applyFont="1" applyFill="1" applyAlignment="1">
      <alignment horizontal="left"/>
    </xf>
    <xf numFmtId="44" fontId="14" fillId="11" borderId="4" xfId="0" applyNumberFormat="1" applyFont="1" applyFill="1" applyBorder="1"/>
    <xf numFmtId="44" fontId="14" fillId="11" borderId="26" xfId="0" applyNumberFormat="1" applyFont="1" applyFill="1" applyBorder="1"/>
    <xf numFmtId="0" fontId="12" fillId="9" borderId="0" xfId="0" applyFont="1" applyFill="1" applyAlignment="1">
      <alignment horizontal="left"/>
    </xf>
    <xf numFmtId="44" fontId="12" fillId="9" borderId="5" xfId="0" applyNumberFormat="1" applyFont="1" applyFill="1" applyBorder="1"/>
    <xf numFmtId="44" fontId="12" fillId="9" borderId="29" xfId="0" applyNumberFormat="1" applyFont="1" applyFill="1" applyBorder="1"/>
    <xf numFmtId="0" fontId="14" fillId="11" borderId="22" xfId="0" applyFont="1" applyFill="1" applyBorder="1" applyAlignment="1">
      <alignment horizontal="left"/>
    </xf>
    <xf numFmtId="0" fontId="14" fillId="9" borderId="22" xfId="0" applyFont="1" applyFill="1" applyBorder="1" applyAlignment="1">
      <alignment horizontal="left"/>
    </xf>
    <xf numFmtId="0" fontId="13" fillId="2" borderId="1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44" fontId="7" fillId="13" borderId="6" xfId="0" applyNumberFormat="1" applyFont="1" applyFill="1" applyBorder="1" applyProtection="1">
      <protection locked="0"/>
    </xf>
    <xf numFmtId="44" fontId="7" fillId="13" borderId="53" xfId="0" applyNumberFormat="1" applyFont="1" applyFill="1" applyBorder="1" applyProtection="1">
      <protection locked="0"/>
    </xf>
    <xf numFmtId="44" fontId="7" fillId="3" borderId="54" xfId="0" applyNumberFormat="1" applyFont="1" applyFill="1" applyBorder="1" applyProtection="1">
      <protection locked="0"/>
    </xf>
    <xf numFmtId="44" fontId="7" fillId="3" borderId="55" xfId="0" applyNumberFormat="1" applyFont="1" applyFill="1" applyBorder="1" applyProtection="1">
      <protection locked="0"/>
    </xf>
    <xf numFmtId="0" fontId="1" fillId="0" borderId="59" xfId="0" applyFont="1" applyBorder="1" applyProtection="1">
      <protection locked="0"/>
    </xf>
    <xf numFmtId="0" fontId="1" fillId="4" borderId="0" xfId="0" applyFont="1" applyFill="1"/>
    <xf numFmtId="0" fontId="1" fillId="4" borderId="22" xfId="0" applyFont="1" applyFill="1" applyBorder="1"/>
    <xf numFmtId="0" fontId="10" fillId="4" borderId="45" xfId="0" applyFont="1" applyFill="1" applyBorder="1" applyAlignment="1">
      <alignment horizontal="center"/>
    </xf>
    <xf numFmtId="0" fontId="1" fillId="0" borderId="22" xfId="0" applyFont="1" applyBorder="1"/>
    <xf numFmtId="0" fontId="15" fillId="13" borderId="13" xfId="0" applyFont="1" applyFill="1" applyBorder="1" applyAlignment="1">
      <alignment horizontal="center" vertical="top"/>
    </xf>
    <xf numFmtId="0" fontId="15" fillId="0" borderId="14" xfId="0" applyFont="1" applyBorder="1" applyAlignment="1">
      <alignment vertical="top"/>
    </xf>
    <xf numFmtId="0" fontId="15" fillId="6" borderId="13" xfId="0" applyFont="1" applyFill="1" applyBorder="1" applyAlignment="1">
      <alignment horizontal="center" vertical="top"/>
    </xf>
    <xf numFmtId="0" fontId="15" fillId="11" borderId="13" xfId="0" applyFont="1" applyFill="1" applyBorder="1" applyAlignment="1">
      <alignment horizontal="center" vertical="top"/>
    </xf>
    <xf numFmtId="0" fontId="17" fillId="9" borderId="13" xfId="0" applyFont="1" applyFill="1" applyBorder="1" applyAlignment="1">
      <alignment horizontal="center" vertical="top"/>
    </xf>
    <xf numFmtId="0" fontId="1" fillId="0" borderId="35" xfId="0" applyFont="1" applyBorder="1"/>
    <xf numFmtId="0" fontId="17" fillId="10" borderId="37" xfId="0" applyFont="1" applyFill="1" applyBorder="1" applyAlignment="1">
      <alignment horizontal="center" vertical="top"/>
    </xf>
    <xf numFmtId="0" fontId="15" fillId="0" borderId="38" xfId="0" applyFont="1" applyBorder="1" applyAlignment="1">
      <alignment vertical="top"/>
    </xf>
    <xf numFmtId="0" fontId="1" fillId="0" borderId="36" xfId="0" applyFont="1" applyBorder="1" applyProtection="1">
      <protection locked="0"/>
    </xf>
    <xf numFmtId="0" fontId="12" fillId="2" borderId="0" xfId="0" applyFont="1" applyFill="1" applyAlignment="1">
      <alignment horizontal="left" wrapText="1"/>
    </xf>
    <xf numFmtId="0" fontId="12" fillId="2" borderId="23" xfId="0" applyFont="1" applyFill="1" applyBorder="1" applyAlignment="1">
      <alignment horizontal="left" wrapText="1"/>
    </xf>
    <xf numFmtId="0" fontId="12" fillId="2" borderId="42" xfId="0" applyFont="1" applyFill="1" applyBorder="1" applyAlignment="1">
      <alignment wrapText="1"/>
    </xf>
    <xf numFmtId="0" fontId="12" fillId="2" borderId="45" xfId="0" applyFont="1" applyFill="1" applyBorder="1" applyAlignment="1">
      <alignment wrapText="1"/>
    </xf>
    <xf numFmtId="0" fontId="12" fillId="2" borderId="46" xfId="0" applyFont="1" applyFill="1" applyBorder="1" applyAlignment="1">
      <alignment horizontal="left" wrapText="1"/>
    </xf>
    <xf numFmtId="0" fontId="12" fillId="2" borderId="45" xfId="0" applyFont="1" applyFill="1" applyBorder="1" applyAlignment="1">
      <alignment horizontal="left" wrapText="1"/>
    </xf>
    <xf numFmtId="0" fontId="12" fillId="2" borderId="20" xfId="0" applyFont="1" applyFill="1" applyBorder="1" applyAlignment="1">
      <alignment horizontal="left" wrapText="1"/>
    </xf>
    <xf numFmtId="0" fontId="12" fillId="2" borderId="21" xfId="0" applyFont="1" applyFill="1" applyBorder="1" applyAlignment="1">
      <alignment horizontal="left" wrapText="1"/>
    </xf>
    <xf numFmtId="0" fontId="12" fillId="2" borderId="19" xfId="0" applyFont="1" applyFill="1" applyBorder="1" applyAlignment="1">
      <alignment horizontal="left" wrapText="1"/>
    </xf>
    <xf numFmtId="0" fontId="12" fillId="2" borderId="22" xfId="0" applyFont="1" applyFill="1" applyBorder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12" fillId="2" borderId="0" xfId="0" quotePrefix="1" applyFont="1" applyFill="1" applyAlignment="1">
      <alignment horizontal="left" wrapText="1"/>
    </xf>
    <xf numFmtId="0" fontId="12" fillId="2" borderId="23" xfId="0" applyFont="1" applyFill="1" applyBorder="1" applyAlignment="1">
      <alignment horizontal="left" wrapText="1"/>
    </xf>
    <xf numFmtId="0" fontId="10" fillId="4" borderId="22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0" fillId="4" borderId="23" xfId="0" applyFont="1" applyFill="1" applyBorder="1" applyAlignment="1">
      <alignment horizontal="center" wrapText="1"/>
    </xf>
    <xf numFmtId="0" fontId="6" fillId="7" borderId="30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56" xfId="0" applyFont="1" applyFill="1" applyBorder="1" applyAlignment="1">
      <alignment horizontal="center" wrapText="1"/>
    </xf>
    <xf numFmtId="0" fontId="2" fillId="4" borderId="57" xfId="0" applyFont="1" applyFill="1" applyBorder="1" applyAlignment="1">
      <alignment horizontal="center" wrapText="1"/>
    </xf>
    <xf numFmtId="0" fontId="19" fillId="0" borderId="1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" fillId="4" borderId="64" xfId="0" applyFont="1" applyFill="1" applyBorder="1" applyAlignment="1" applyProtection="1">
      <alignment horizontal="center"/>
      <protection locked="0"/>
    </xf>
    <xf numFmtId="0" fontId="1" fillId="4" borderId="65" xfId="0" applyFont="1" applyFill="1" applyBorder="1" applyAlignment="1" applyProtection="1">
      <alignment horizontal="center"/>
      <protection locked="0"/>
    </xf>
    <xf numFmtId="0" fontId="1" fillId="4" borderId="66" xfId="0" applyFont="1" applyFill="1" applyBorder="1" applyAlignment="1" applyProtection="1">
      <alignment horizontal="center"/>
      <protection locked="0"/>
    </xf>
    <xf numFmtId="0" fontId="1" fillId="4" borderId="62" xfId="0" applyFont="1" applyFill="1" applyBorder="1" applyAlignment="1" applyProtection="1">
      <alignment horizontal="center"/>
      <protection locked="0"/>
    </xf>
    <xf numFmtId="0" fontId="1" fillId="4" borderId="63" xfId="0" applyFont="1" applyFill="1" applyBorder="1" applyAlignment="1" applyProtection="1">
      <alignment horizontal="center"/>
      <protection locked="0"/>
    </xf>
    <xf numFmtId="0" fontId="15" fillId="0" borderId="15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34" xfId="0" applyFont="1" applyBorder="1" applyAlignment="1">
      <alignment horizontal="left" vertical="top"/>
    </xf>
    <xf numFmtId="0" fontId="15" fillId="0" borderId="39" xfId="0" applyFont="1" applyBorder="1" applyAlignment="1">
      <alignment horizontal="left" vertical="top"/>
    </xf>
    <xf numFmtId="0" fontId="15" fillId="0" borderId="40" xfId="0" applyFont="1" applyBorder="1" applyAlignment="1">
      <alignment horizontal="left" vertical="top"/>
    </xf>
    <xf numFmtId="0" fontId="15" fillId="0" borderId="41" xfId="0" applyFont="1" applyBorder="1" applyAlignment="1">
      <alignment horizontal="left" vertical="top"/>
    </xf>
    <xf numFmtId="0" fontId="2" fillId="4" borderId="60" xfId="0" applyFont="1" applyFill="1" applyBorder="1" applyAlignment="1">
      <alignment horizontal="center"/>
    </xf>
    <xf numFmtId="0" fontId="2" fillId="4" borderId="56" xfId="0" applyFont="1" applyFill="1" applyBorder="1" applyAlignment="1">
      <alignment horizontal="center"/>
    </xf>
    <xf numFmtId="0" fontId="2" fillId="4" borderId="61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left"/>
    </xf>
    <xf numFmtId="0" fontId="1" fillId="11" borderId="0" xfId="0" applyFont="1" applyFill="1" applyAlignment="1">
      <alignment horizontal="left"/>
    </xf>
    <xf numFmtId="0" fontId="1" fillId="11" borderId="46" xfId="0" applyFont="1" applyFill="1" applyBorder="1" applyAlignment="1">
      <alignment horizontal="left"/>
    </xf>
    <xf numFmtId="0" fontId="1" fillId="5" borderId="45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46" xfId="0" applyFont="1" applyFill="1" applyBorder="1" applyAlignment="1">
      <alignment horizontal="left"/>
    </xf>
    <xf numFmtId="0" fontId="12" fillId="2" borderId="43" xfId="0" applyFont="1" applyFill="1" applyBorder="1" applyAlignment="1">
      <alignment horizontal="left" wrapText="1"/>
    </xf>
    <xf numFmtId="0" fontId="12" fillId="2" borderId="44" xfId="0" applyFont="1" applyFill="1" applyBorder="1" applyAlignment="1">
      <alignment horizontal="left" wrapText="1"/>
    </xf>
    <xf numFmtId="0" fontId="12" fillId="2" borderId="46" xfId="0" applyFont="1" applyFill="1" applyBorder="1" applyAlignment="1">
      <alignment horizontal="left" wrapText="1"/>
    </xf>
    <xf numFmtId="0" fontId="11" fillId="9" borderId="45" xfId="0" applyFont="1" applyFill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11" fillId="9" borderId="46" xfId="0" applyFont="1" applyFill="1" applyBorder="1" applyAlignment="1">
      <alignment horizontal="center"/>
    </xf>
    <xf numFmtId="0" fontId="1" fillId="12" borderId="45" xfId="0" applyFont="1" applyFill="1" applyBorder="1" applyAlignment="1">
      <alignment horizontal="left"/>
    </xf>
    <xf numFmtId="0" fontId="1" fillId="12" borderId="0" xfId="0" applyFont="1" applyFill="1" applyAlignment="1">
      <alignment horizontal="left"/>
    </xf>
    <xf numFmtId="0" fontId="1" fillId="12" borderId="46" xfId="0" applyFont="1" applyFill="1" applyBorder="1" applyAlignment="1">
      <alignment horizontal="left"/>
    </xf>
    <xf numFmtId="0" fontId="18" fillId="9" borderId="50" xfId="0" applyFont="1" applyFill="1" applyBorder="1" applyAlignment="1">
      <alignment horizontal="left"/>
    </xf>
    <xf numFmtId="0" fontId="18" fillId="9" borderId="51" xfId="0" applyFont="1" applyFill="1" applyBorder="1" applyAlignment="1">
      <alignment horizontal="left"/>
    </xf>
    <xf numFmtId="0" fontId="18" fillId="9" borderId="52" xfId="0" applyFont="1" applyFill="1" applyBorder="1" applyAlignment="1">
      <alignment horizontal="left"/>
    </xf>
    <xf numFmtId="0" fontId="0" fillId="4" borderId="64" xfId="0" applyFill="1" applyBorder="1" applyAlignment="1" applyProtection="1">
      <alignment horizontal="center"/>
      <protection locked="0"/>
    </xf>
    <xf numFmtId="0" fontId="0" fillId="4" borderId="65" xfId="0" applyFill="1" applyBorder="1" applyAlignment="1" applyProtection="1">
      <alignment horizontal="center"/>
      <protection locked="0"/>
    </xf>
    <xf numFmtId="0" fontId="0" fillId="4" borderId="66" xfId="0" applyFill="1" applyBorder="1" applyAlignment="1" applyProtection="1">
      <alignment horizontal="center"/>
      <protection locked="0"/>
    </xf>
    <xf numFmtId="0" fontId="0" fillId="4" borderId="62" xfId="0" applyFill="1" applyBorder="1" applyAlignment="1" applyProtection="1">
      <alignment horizontal="center"/>
      <protection locked="0"/>
    </xf>
    <xf numFmtId="0" fontId="0" fillId="4" borderId="63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D3B5E9"/>
      <color rgb="FFFFFFCC"/>
      <color rgb="FF777777"/>
      <color rgb="FFE5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="80" zoomScaleNormal="80" zoomScaleSheetLayoutView="80" zoomScalePageLayoutView="80" workbookViewId="0">
      <selection activeCell="J10" sqref="J10"/>
    </sheetView>
  </sheetViews>
  <sheetFormatPr defaultRowHeight="16.5" x14ac:dyDescent="0.3"/>
  <cols>
    <col min="1" max="1" width="7.85546875" style="1" customWidth="1"/>
    <col min="2" max="2" width="60.42578125" style="1" customWidth="1"/>
    <col min="3" max="10" width="20.7109375" style="1" customWidth="1"/>
    <col min="11" max="11" width="9.140625" style="1" customWidth="1"/>
    <col min="12" max="16384" width="9.140625" style="1"/>
  </cols>
  <sheetData>
    <row r="1" spans="1:10" ht="24.95" customHeight="1" thickTop="1" x14ac:dyDescent="0.3">
      <c r="A1" s="82" t="s">
        <v>19</v>
      </c>
      <c r="B1" s="80"/>
      <c r="C1" s="80" t="s">
        <v>67</v>
      </c>
      <c r="D1" s="80"/>
      <c r="E1" s="80"/>
      <c r="F1" s="80"/>
      <c r="G1" s="80"/>
      <c r="H1" s="80"/>
      <c r="I1" s="80"/>
      <c r="J1" s="81"/>
    </row>
    <row r="2" spans="1:10" ht="24.95" customHeight="1" x14ac:dyDescent="0.3">
      <c r="A2" s="83" t="s">
        <v>42</v>
      </c>
      <c r="B2" s="84"/>
      <c r="C2" s="74" t="s">
        <v>61</v>
      </c>
      <c r="D2" s="74"/>
      <c r="E2" s="74"/>
      <c r="F2" s="74"/>
      <c r="G2" s="74"/>
      <c r="H2" s="74"/>
      <c r="I2" s="74"/>
      <c r="J2" s="75"/>
    </row>
    <row r="3" spans="1:10" ht="24.95" customHeight="1" x14ac:dyDescent="0.3">
      <c r="A3" s="83" t="s">
        <v>43</v>
      </c>
      <c r="B3" s="84"/>
      <c r="C3" s="85" t="s">
        <v>68</v>
      </c>
      <c r="D3" s="84"/>
      <c r="E3" s="84"/>
      <c r="F3" s="84"/>
      <c r="G3" s="84"/>
      <c r="H3" s="84"/>
      <c r="I3" s="84"/>
      <c r="J3" s="86"/>
    </row>
    <row r="4" spans="1:10" ht="47.25" customHeight="1" x14ac:dyDescent="0.35">
      <c r="A4" s="87" t="s">
        <v>84</v>
      </c>
      <c r="B4" s="88"/>
      <c r="C4" s="88"/>
      <c r="D4" s="88"/>
      <c r="E4" s="88"/>
      <c r="F4" s="88"/>
      <c r="G4" s="88"/>
      <c r="H4" s="88"/>
      <c r="I4" s="88"/>
      <c r="J4" s="89"/>
    </row>
    <row r="5" spans="1:10" ht="25.5" x14ac:dyDescent="0.35">
      <c r="A5" s="62"/>
      <c r="B5" s="61"/>
      <c r="C5" s="53">
        <v>1</v>
      </c>
      <c r="D5" s="53">
        <v>2</v>
      </c>
      <c r="E5" s="53">
        <v>3</v>
      </c>
      <c r="F5" s="53">
        <v>4</v>
      </c>
      <c r="G5" s="53">
        <v>5</v>
      </c>
      <c r="H5" s="53">
        <v>6</v>
      </c>
      <c r="I5" s="53">
        <v>7</v>
      </c>
      <c r="J5" s="54">
        <v>8</v>
      </c>
    </row>
    <row r="6" spans="1:10" ht="47.25" x14ac:dyDescent="0.3">
      <c r="A6" s="24" t="s">
        <v>1</v>
      </c>
      <c r="B6" s="3" t="s">
        <v>2</v>
      </c>
      <c r="C6" s="17" t="s">
        <v>0</v>
      </c>
      <c r="D6" s="17" t="s">
        <v>8</v>
      </c>
      <c r="E6" s="17" t="s">
        <v>65</v>
      </c>
      <c r="F6" s="17" t="s">
        <v>66</v>
      </c>
      <c r="G6" s="17" t="s">
        <v>78</v>
      </c>
      <c r="H6" s="17" t="s">
        <v>81</v>
      </c>
      <c r="I6" s="17" t="s">
        <v>82</v>
      </c>
      <c r="J6" s="25" t="s">
        <v>83</v>
      </c>
    </row>
    <row r="7" spans="1:10" ht="45" customHeight="1" x14ac:dyDescent="0.3">
      <c r="A7" s="26">
        <v>1</v>
      </c>
      <c r="B7" s="5" t="s">
        <v>3</v>
      </c>
      <c r="C7" s="56"/>
      <c r="D7" s="56"/>
      <c r="E7" s="56"/>
      <c r="F7" s="56"/>
      <c r="G7" s="56"/>
      <c r="H7" s="56"/>
      <c r="I7" s="56"/>
      <c r="J7" s="57"/>
    </row>
    <row r="8" spans="1:10" ht="45" customHeight="1" x14ac:dyDescent="0.3">
      <c r="A8" s="26">
        <v>2</v>
      </c>
      <c r="B8" s="6" t="s">
        <v>62</v>
      </c>
      <c r="C8" s="16"/>
      <c r="D8" s="23"/>
      <c r="E8" s="16"/>
      <c r="F8" s="16"/>
      <c r="G8" s="23"/>
      <c r="H8" s="23"/>
      <c r="I8" s="16"/>
      <c r="J8" s="58"/>
    </row>
    <row r="9" spans="1:10" ht="45" customHeight="1" x14ac:dyDescent="0.3">
      <c r="A9" s="26">
        <v>3</v>
      </c>
      <c r="B9" s="6" t="s">
        <v>63</v>
      </c>
      <c r="C9" s="16"/>
      <c r="D9" s="16"/>
      <c r="E9" s="23"/>
      <c r="F9" s="16"/>
      <c r="G9" s="23"/>
      <c r="H9" s="16"/>
      <c r="I9" s="23"/>
      <c r="J9" s="59"/>
    </row>
    <row r="10" spans="1:10" ht="45" customHeight="1" x14ac:dyDescent="0.3">
      <c r="A10" s="26">
        <v>4</v>
      </c>
      <c r="B10" s="6" t="s">
        <v>64</v>
      </c>
      <c r="C10" s="16"/>
      <c r="D10" s="16"/>
      <c r="E10" s="16"/>
      <c r="F10" s="23"/>
      <c r="G10" s="16"/>
      <c r="H10" s="23"/>
      <c r="I10" s="23"/>
      <c r="J10" s="59"/>
    </row>
    <row r="11" spans="1:10" ht="45" customHeight="1" x14ac:dyDescent="0.3">
      <c r="A11" s="26">
        <v>5</v>
      </c>
      <c r="B11" s="5" t="s">
        <v>4</v>
      </c>
      <c r="C11" s="7">
        <v>220000</v>
      </c>
      <c r="D11" s="7">
        <v>220000</v>
      </c>
      <c r="E11" s="7">
        <v>220000</v>
      </c>
      <c r="F11" s="7">
        <v>220000</v>
      </c>
      <c r="G11" s="7">
        <v>220000</v>
      </c>
      <c r="H11" s="7">
        <v>220000</v>
      </c>
      <c r="I11" s="7">
        <v>220000</v>
      </c>
      <c r="J11" s="27">
        <v>220000</v>
      </c>
    </row>
    <row r="12" spans="1:10" ht="45" customHeight="1" x14ac:dyDescent="0.3">
      <c r="A12" s="26">
        <v>6</v>
      </c>
      <c r="B12" s="5" t="s">
        <v>91</v>
      </c>
      <c r="C12" s="7">
        <v>50000</v>
      </c>
      <c r="D12" s="7">
        <v>50000</v>
      </c>
      <c r="E12" s="7">
        <v>50000</v>
      </c>
      <c r="F12" s="7">
        <v>50000</v>
      </c>
      <c r="G12" s="7">
        <v>50000</v>
      </c>
      <c r="H12" s="7">
        <v>50000</v>
      </c>
      <c r="I12" s="7">
        <v>50000</v>
      </c>
      <c r="J12" s="27">
        <v>50000</v>
      </c>
    </row>
    <row r="13" spans="1:10" ht="24" customHeight="1" x14ac:dyDescent="0.3">
      <c r="A13" s="51">
        <v>7</v>
      </c>
      <c r="B13" s="45" t="s">
        <v>89</v>
      </c>
      <c r="C13" s="46">
        <f t="shared" ref="C13:J13" si="0">SUM(C7:C12)</f>
        <v>270000</v>
      </c>
      <c r="D13" s="46">
        <f>SUM(D7:D12)</f>
        <v>270000</v>
      </c>
      <c r="E13" s="46">
        <f t="shared" si="0"/>
        <v>270000</v>
      </c>
      <c r="F13" s="46">
        <f t="shared" si="0"/>
        <v>270000</v>
      </c>
      <c r="G13" s="46">
        <f t="shared" si="0"/>
        <v>270000</v>
      </c>
      <c r="H13" s="46">
        <f t="shared" si="0"/>
        <v>270000</v>
      </c>
      <c r="I13" s="46">
        <f t="shared" si="0"/>
        <v>270000</v>
      </c>
      <c r="J13" s="47">
        <f t="shared" si="0"/>
        <v>270000</v>
      </c>
    </row>
    <row r="14" spans="1:10" ht="24" customHeight="1" thickBot="1" x14ac:dyDescent="0.35">
      <c r="A14" s="52">
        <v>8</v>
      </c>
      <c r="B14" s="48" t="s">
        <v>90</v>
      </c>
      <c r="C14" s="49">
        <f>SUM('Award Criteria Figure'!B38)</f>
        <v>270000</v>
      </c>
      <c r="D14" s="49">
        <f>SUM('Award Criteria Figure'!C38)</f>
        <v>270000</v>
      </c>
      <c r="E14" s="49">
        <f>SUM('Award Criteria Figure'!D38)</f>
        <v>270000</v>
      </c>
      <c r="F14" s="49">
        <f>SUM('Award Criteria Figure'!E38)</f>
        <v>270000</v>
      </c>
      <c r="G14" s="49">
        <f>SUM('Award Criteria Figure'!F38)</f>
        <v>270000</v>
      </c>
      <c r="H14" s="49">
        <f>SUM('Award Criteria Figure'!G38)</f>
        <v>270000</v>
      </c>
      <c r="I14" s="49">
        <f>SUM('Award Criteria Figure'!H38)</f>
        <v>270000</v>
      </c>
      <c r="J14" s="50">
        <f>SUM('Award Criteria Figure'!I38)</f>
        <v>270000</v>
      </c>
    </row>
    <row r="15" spans="1:10" ht="17.25" thickBot="1" x14ac:dyDescent="0.35">
      <c r="A15" s="90" t="s">
        <v>5</v>
      </c>
      <c r="B15" s="91"/>
      <c r="C15" s="8"/>
      <c r="D15" s="8"/>
      <c r="E15" s="8"/>
      <c r="F15" s="8"/>
      <c r="G15" s="8"/>
      <c r="H15" s="8"/>
      <c r="I15" s="8"/>
      <c r="J15" s="28"/>
    </row>
    <row r="16" spans="1:10" ht="36" customHeight="1" thickBot="1" x14ac:dyDescent="0.35">
      <c r="A16" s="92" t="s">
        <v>73</v>
      </c>
      <c r="B16" s="93"/>
      <c r="C16" s="94" t="s">
        <v>70</v>
      </c>
      <c r="D16" s="94"/>
      <c r="E16" s="94"/>
      <c r="F16" s="94"/>
      <c r="G16" s="94"/>
      <c r="H16" s="94"/>
      <c r="I16" s="94"/>
      <c r="J16" s="95"/>
    </row>
    <row r="17" spans="1:10" ht="17.25" customHeight="1" x14ac:dyDescent="0.3">
      <c r="A17" s="99" t="s">
        <v>74</v>
      </c>
      <c r="B17" s="100"/>
      <c r="C17" s="96" t="s">
        <v>88</v>
      </c>
      <c r="D17" s="97"/>
      <c r="E17" s="97"/>
      <c r="F17" s="97"/>
      <c r="G17" s="97"/>
      <c r="H17" s="97"/>
      <c r="I17" s="97"/>
      <c r="J17" s="98"/>
    </row>
    <row r="18" spans="1:10" x14ac:dyDescent="0.3">
      <c r="A18" s="64" t="s">
        <v>6</v>
      </c>
      <c r="B18" s="60" t="s">
        <v>92</v>
      </c>
      <c r="C18" s="65" t="s">
        <v>20</v>
      </c>
      <c r="D18" s="66" t="s">
        <v>23</v>
      </c>
      <c r="E18" s="107" t="s">
        <v>47</v>
      </c>
      <c r="F18" s="108"/>
      <c r="G18" s="108"/>
      <c r="H18" s="108"/>
      <c r="I18" s="108"/>
      <c r="J18" s="109"/>
    </row>
    <row r="19" spans="1:10" x14ac:dyDescent="0.3">
      <c r="A19" s="64" t="s">
        <v>7</v>
      </c>
      <c r="B19" s="2" t="s">
        <v>93</v>
      </c>
      <c r="C19" s="67" t="s">
        <v>21</v>
      </c>
      <c r="D19" s="66" t="s">
        <v>69</v>
      </c>
      <c r="E19" s="107" t="s">
        <v>48</v>
      </c>
      <c r="F19" s="108"/>
      <c r="G19" s="108"/>
      <c r="H19" s="108"/>
      <c r="I19" s="108"/>
      <c r="J19" s="109"/>
    </row>
    <row r="20" spans="1:10" ht="16.5" customHeight="1" x14ac:dyDescent="0.3">
      <c r="A20" s="64"/>
      <c r="B20" s="2" t="s">
        <v>94</v>
      </c>
      <c r="C20" s="68" t="s">
        <v>27</v>
      </c>
      <c r="D20" s="66" t="s">
        <v>29</v>
      </c>
      <c r="E20" s="107" t="s">
        <v>71</v>
      </c>
      <c r="F20" s="108"/>
      <c r="G20" s="108"/>
      <c r="H20" s="108"/>
      <c r="I20" s="108"/>
      <c r="J20" s="109"/>
    </row>
    <row r="21" spans="1:10" x14ac:dyDescent="0.3">
      <c r="A21" s="64"/>
      <c r="B21" s="2" t="s">
        <v>95</v>
      </c>
      <c r="C21" s="69" t="s">
        <v>28</v>
      </c>
      <c r="D21" s="66" t="s">
        <v>24</v>
      </c>
      <c r="E21" s="107" t="s">
        <v>72</v>
      </c>
      <c r="F21" s="108"/>
      <c r="G21" s="108"/>
      <c r="H21" s="108"/>
      <c r="I21" s="108"/>
      <c r="J21" s="109"/>
    </row>
    <row r="22" spans="1:10" ht="17.25" thickBot="1" x14ac:dyDescent="0.35">
      <c r="A22" s="70"/>
      <c r="B22" s="73"/>
      <c r="C22" s="71" t="s">
        <v>22</v>
      </c>
      <c r="D22" s="72" t="s">
        <v>25</v>
      </c>
      <c r="E22" s="110" t="s">
        <v>30</v>
      </c>
      <c r="F22" s="111"/>
      <c r="G22" s="111"/>
      <c r="H22" s="111"/>
      <c r="I22" s="111"/>
      <c r="J22" s="112"/>
    </row>
    <row r="23" spans="1:10" ht="18" thickTop="1" thickBot="1" x14ac:dyDescent="0.35"/>
    <row r="24" spans="1:10" ht="30" customHeight="1" thickBot="1" x14ac:dyDescent="0.35">
      <c r="A24" s="102"/>
      <c r="B24" s="103"/>
      <c r="C24" s="103"/>
      <c r="D24" s="103"/>
      <c r="E24" s="103"/>
      <c r="F24" s="104"/>
      <c r="G24" s="105"/>
      <c r="H24" s="105"/>
      <c r="I24" s="105"/>
      <c r="J24" s="106"/>
    </row>
    <row r="25" spans="1:10" x14ac:dyDescent="0.3">
      <c r="A25" s="101" t="s">
        <v>85</v>
      </c>
      <c r="B25" s="101"/>
      <c r="C25" s="101"/>
      <c r="D25" s="101"/>
      <c r="E25" s="101"/>
      <c r="F25" s="101"/>
      <c r="G25" s="101" t="s">
        <v>86</v>
      </c>
      <c r="H25" s="101"/>
      <c r="I25" s="101"/>
      <c r="J25" s="101"/>
    </row>
  </sheetData>
  <sheetProtection algorithmName="SHA-512" hashValue="Z5gh1PbF0oOy3qfn6AFASQfcIgjj7dLScWdRavLKb/8mbA9uFIy5dIYoZtzOVtugEOBugjsb9SGYzHOVn+97gQ==" saltValue="4KiGBZuf1zNo3TirwP6slQ==" spinCount="100000" sheet="1" selectLockedCells="1"/>
  <mergeCells count="20">
    <mergeCell ref="A25:F25"/>
    <mergeCell ref="A24:F24"/>
    <mergeCell ref="G24:J24"/>
    <mergeCell ref="G25:J25"/>
    <mergeCell ref="E18:J18"/>
    <mergeCell ref="E19:J19"/>
    <mergeCell ref="E20:J20"/>
    <mergeCell ref="E21:J21"/>
    <mergeCell ref="E22:J22"/>
    <mergeCell ref="A15:B15"/>
    <mergeCell ref="A16:B16"/>
    <mergeCell ref="C16:J16"/>
    <mergeCell ref="C17:J17"/>
    <mergeCell ref="A17:B17"/>
    <mergeCell ref="C1:J1"/>
    <mergeCell ref="A1:B1"/>
    <mergeCell ref="A3:B3"/>
    <mergeCell ref="C3:J3"/>
    <mergeCell ref="A4:J4"/>
    <mergeCell ref="A2:B2"/>
  </mergeCells>
  <printOptions horizontalCentered="1"/>
  <pageMargins left="0.25" right="0.25" top="0.75" bottom="0.75" header="0.3" footer="0.3"/>
  <pageSetup scale="57" orientation="landscape" r:id="rId1"/>
  <headerFooter>
    <oddHeader>&amp;C&amp;"Arial Narrow,Bold"&amp;22B.  BID FORM - C1606_CIP CENTRAL HEARING FACILITY ROOF AND MEP UPGRADES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9DD2-A833-4539-881B-97301F48EFA2}">
  <sheetPr>
    <pageSetUpPr fitToPage="1"/>
  </sheetPr>
  <dimension ref="A1:J47"/>
  <sheetViews>
    <sheetView view="pageLayout" zoomScale="80" zoomScaleNormal="80" zoomScaleSheetLayoutView="90" zoomScalePageLayoutView="80" workbookViewId="0">
      <selection activeCell="G46" sqref="G46:I46"/>
    </sheetView>
  </sheetViews>
  <sheetFormatPr defaultColWidth="1" defaultRowHeight="15" x14ac:dyDescent="0.25"/>
  <cols>
    <col min="1" max="1" width="42.85546875" customWidth="1"/>
    <col min="2" max="9" width="18.7109375" customWidth="1"/>
  </cols>
  <sheetData>
    <row r="1" spans="1:9" ht="24.95" customHeight="1" thickTop="1" x14ac:dyDescent="0.25">
      <c r="A1" s="76" t="s">
        <v>19</v>
      </c>
      <c r="B1" s="122" t="s">
        <v>67</v>
      </c>
      <c r="C1" s="122"/>
      <c r="D1" s="122"/>
      <c r="E1" s="122"/>
      <c r="F1" s="122"/>
      <c r="G1" s="122"/>
      <c r="H1" s="122"/>
      <c r="I1" s="123"/>
    </row>
    <row r="2" spans="1:9" ht="24.95" customHeight="1" x14ac:dyDescent="0.25">
      <c r="A2" s="77" t="s">
        <v>42</v>
      </c>
      <c r="B2" s="74" t="s">
        <v>61</v>
      </c>
      <c r="C2" s="74"/>
      <c r="D2" s="74"/>
      <c r="E2" s="74"/>
      <c r="F2" s="74"/>
      <c r="G2" s="74"/>
      <c r="H2" s="74"/>
      <c r="I2" s="78"/>
    </row>
    <row r="3" spans="1:9" ht="24.95" customHeight="1" x14ac:dyDescent="0.25">
      <c r="A3" s="79" t="s">
        <v>43</v>
      </c>
      <c r="B3" s="85" t="s">
        <v>68</v>
      </c>
      <c r="C3" s="84"/>
      <c r="D3" s="84"/>
      <c r="E3" s="84"/>
      <c r="F3" s="84"/>
      <c r="G3" s="84"/>
      <c r="H3" s="84"/>
      <c r="I3" s="124"/>
    </row>
    <row r="4" spans="1:9" ht="33" hidden="1" customHeight="1" x14ac:dyDescent="0.3">
      <c r="A4" s="29"/>
      <c r="B4" s="4" t="s">
        <v>0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30" t="s">
        <v>14</v>
      </c>
    </row>
    <row r="5" spans="1:9" ht="18" hidden="1" x14ac:dyDescent="0.25">
      <c r="A5" s="31" t="s">
        <v>18</v>
      </c>
      <c r="B5" s="20">
        <f>SUM('BidFormCIPCHFRoof&amp;MEP'!C13)</f>
        <v>270000</v>
      </c>
      <c r="C5" s="20">
        <f>SUM('BidFormCIPCHFRoof&amp;MEP'!D13)</f>
        <v>270000</v>
      </c>
      <c r="D5" s="20">
        <f>SUM('BidFormCIPCHFRoof&amp;MEP'!E13)</f>
        <v>270000</v>
      </c>
      <c r="E5" s="20">
        <f>SUM('BidFormCIPCHFRoof&amp;MEP'!F13)</f>
        <v>270000</v>
      </c>
      <c r="F5" s="20">
        <f>SUM('BidFormCIPCHFRoof&amp;MEP'!G13)</f>
        <v>270000</v>
      </c>
      <c r="G5" s="20">
        <f>SUM('BidFormCIPCHFRoof&amp;MEP'!H13)</f>
        <v>270000</v>
      </c>
      <c r="H5" s="20">
        <f>SUM('BidFormCIPCHFRoof&amp;MEP'!I13)</f>
        <v>270000</v>
      </c>
      <c r="I5" s="32">
        <f>SUM('BidFormCIPCHFRoof&amp;MEP'!J13)</f>
        <v>270000</v>
      </c>
    </row>
    <row r="6" spans="1:9" ht="41.25" customHeight="1" x14ac:dyDescent="0.35">
      <c r="A6" s="87" t="s">
        <v>87</v>
      </c>
      <c r="B6" s="88"/>
      <c r="C6" s="88"/>
      <c r="D6" s="88"/>
      <c r="E6" s="88"/>
      <c r="F6" s="88"/>
      <c r="G6" s="88"/>
      <c r="H6" s="88"/>
      <c r="I6" s="88"/>
    </row>
    <row r="7" spans="1:9" ht="24.95" customHeight="1" x14ac:dyDescent="0.35">
      <c r="A7" s="63"/>
      <c r="B7" s="53" t="s">
        <v>34</v>
      </c>
      <c r="C7" s="53" t="s">
        <v>35</v>
      </c>
      <c r="D7" s="53" t="s">
        <v>36</v>
      </c>
      <c r="E7" s="53" t="s">
        <v>37</v>
      </c>
      <c r="F7" s="53" t="s">
        <v>38</v>
      </c>
      <c r="G7" s="53" t="s">
        <v>39</v>
      </c>
      <c r="H7" s="53" t="s">
        <v>40</v>
      </c>
      <c r="I7" s="55" t="s">
        <v>41</v>
      </c>
    </row>
    <row r="8" spans="1:9" ht="48" customHeight="1" x14ac:dyDescent="0.35">
      <c r="A8" s="33" t="s">
        <v>17</v>
      </c>
      <c r="B8" s="4" t="s">
        <v>0</v>
      </c>
      <c r="C8" s="4" t="s">
        <v>75</v>
      </c>
      <c r="D8" s="4" t="s">
        <v>76</v>
      </c>
      <c r="E8" s="4" t="s">
        <v>77</v>
      </c>
      <c r="F8" s="4" t="s">
        <v>78</v>
      </c>
      <c r="G8" s="4" t="s">
        <v>79</v>
      </c>
      <c r="H8" s="4" t="s">
        <v>82</v>
      </c>
      <c r="I8" s="30" t="s">
        <v>80</v>
      </c>
    </row>
    <row r="9" spans="1:9" ht="8.25" customHeight="1" x14ac:dyDescent="0.3">
      <c r="A9" s="125"/>
      <c r="B9" s="126"/>
      <c r="C9" s="126"/>
      <c r="D9" s="126"/>
      <c r="E9" s="126"/>
      <c r="F9" s="126"/>
      <c r="G9" s="126"/>
      <c r="H9" s="126"/>
      <c r="I9" s="127"/>
    </row>
    <row r="10" spans="1:9" s="22" customFormat="1" ht="18.75" x14ac:dyDescent="0.3">
      <c r="A10" s="34" t="s">
        <v>16</v>
      </c>
      <c r="B10" s="21">
        <f>SUM($B$5)</f>
        <v>270000</v>
      </c>
      <c r="C10" s="21">
        <f>SUM($C$5)</f>
        <v>270000</v>
      </c>
      <c r="D10" s="21">
        <f>SUM($D$5)</f>
        <v>270000</v>
      </c>
      <c r="E10" s="21">
        <f>SUM($E$5)</f>
        <v>270000</v>
      </c>
      <c r="F10" s="21">
        <f>SUM($F$5)</f>
        <v>270000</v>
      </c>
      <c r="G10" s="21">
        <f>SUM($G$5)</f>
        <v>270000</v>
      </c>
      <c r="H10" s="21">
        <f>SUM($H$5)</f>
        <v>270000</v>
      </c>
      <c r="I10" s="35">
        <f>SUM($I$5)</f>
        <v>270000</v>
      </c>
    </row>
    <row r="11" spans="1:9" ht="18.75" customHeight="1" x14ac:dyDescent="0.3">
      <c r="A11" s="36" t="s">
        <v>49</v>
      </c>
      <c r="B11" s="15"/>
      <c r="C11" s="15"/>
      <c r="D11" s="15"/>
      <c r="E11" s="15"/>
      <c r="F11" s="15"/>
      <c r="G11" s="15"/>
      <c r="H11" s="15"/>
      <c r="I11" s="37"/>
    </row>
    <row r="12" spans="1:9" ht="18.75" customHeight="1" x14ac:dyDescent="0.3">
      <c r="A12" s="36" t="s">
        <v>50</v>
      </c>
      <c r="B12" s="10">
        <f t="shared" ref="B12:I12" si="0">SUM(B10*B11)*0.04</f>
        <v>0</v>
      </c>
      <c r="C12" s="9">
        <f t="shared" si="0"/>
        <v>0</v>
      </c>
      <c r="D12" s="9">
        <f t="shared" si="0"/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38">
        <f t="shared" si="0"/>
        <v>0</v>
      </c>
    </row>
    <row r="13" spans="1:9" ht="18.75" customHeight="1" x14ac:dyDescent="0.3">
      <c r="A13" s="39"/>
      <c r="B13" s="11"/>
      <c r="C13" s="12"/>
      <c r="D13" s="12"/>
      <c r="E13" s="12"/>
      <c r="F13" s="12"/>
      <c r="G13" s="12"/>
      <c r="H13" s="12"/>
      <c r="I13" s="40"/>
    </row>
    <row r="14" spans="1:9" ht="18.75" customHeight="1" x14ac:dyDescent="0.3">
      <c r="A14" s="36"/>
      <c r="B14" s="10">
        <f>SUM($B$10)</f>
        <v>270000</v>
      </c>
      <c r="C14" s="9">
        <f>SUM($C$10)</f>
        <v>270000</v>
      </c>
      <c r="D14" s="9">
        <f>SUM($D$10)</f>
        <v>270000</v>
      </c>
      <c r="E14" s="9">
        <f>SUM($E$10)</f>
        <v>270000</v>
      </c>
      <c r="F14" s="9">
        <f>SUM($F$10)</f>
        <v>270000</v>
      </c>
      <c r="G14" s="9">
        <f>SUM($G$10)</f>
        <v>270000</v>
      </c>
      <c r="H14" s="9">
        <f>SUM($H$10)</f>
        <v>270000</v>
      </c>
      <c r="I14" s="38">
        <f>SUM($I$10)</f>
        <v>270000</v>
      </c>
    </row>
    <row r="15" spans="1:9" ht="18.75" customHeight="1" x14ac:dyDescent="0.3">
      <c r="A15" s="36" t="s">
        <v>51</v>
      </c>
      <c r="B15" s="15"/>
      <c r="C15" s="15"/>
      <c r="D15" s="15"/>
      <c r="E15" s="15"/>
      <c r="F15" s="15"/>
      <c r="G15" s="15"/>
      <c r="H15" s="15"/>
      <c r="I15" s="37"/>
    </row>
    <row r="16" spans="1:9" ht="18.75" customHeight="1" x14ac:dyDescent="0.3">
      <c r="A16" s="36" t="s">
        <v>56</v>
      </c>
      <c r="B16" s="10">
        <f t="shared" ref="B16:I16" si="1">SUM(B14*B15)*0.03</f>
        <v>0</v>
      </c>
      <c r="C16" s="9">
        <f t="shared" si="1"/>
        <v>0</v>
      </c>
      <c r="D16" s="9">
        <f t="shared" si="1"/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  <c r="I16" s="38">
        <f t="shared" si="1"/>
        <v>0</v>
      </c>
    </row>
    <row r="17" spans="1:9" ht="18.75" customHeight="1" x14ac:dyDescent="0.3">
      <c r="A17" s="39"/>
      <c r="B17" s="11"/>
      <c r="C17" s="12"/>
      <c r="D17" s="12"/>
      <c r="E17" s="12"/>
      <c r="F17" s="12"/>
      <c r="G17" s="12"/>
      <c r="H17" s="12"/>
      <c r="I17" s="40"/>
    </row>
    <row r="18" spans="1:9" ht="18.75" customHeight="1" x14ac:dyDescent="0.3">
      <c r="A18" s="36"/>
      <c r="B18" s="10">
        <f>SUM($B$10)</f>
        <v>270000</v>
      </c>
      <c r="C18" s="9">
        <f>SUM($C$10)</f>
        <v>270000</v>
      </c>
      <c r="D18" s="9">
        <f>SUM($D$10)</f>
        <v>270000</v>
      </c>
      <c r="E18" s="9">
        <f>SUM($E$10)</f>
        <v>270000</v>
      </c>
      <c r="F18" s="9">
        <f>SUM($F$10)</f>
        <v>270000</v>
      </c>
      <c r="G18" s="9">
        <f>SUM($G$10)</f>
        <v>270000</v>
      </c>
      <c r="H18" s="9">
        <f>SUM($H$10)</f>
        <v>270000</v>
      </c>
      <c r="I18" s="38">
        <f>SUM($I$10)</f>
        <v>270000</v>
      </c>
    </row>
    <row r="19" spans="1:9" ht="18.75" customHeight="1" x14ac:dyDescent="0.3">
      <c r="A19" s="36" t="s">
        <v>52</v>
      </c>
      <c r="B19" s="15"/>
      <c r="C19" s="15"/>
      <c r="D19" s="15"/>
      <c r="E19" s="15"/>
      <c r="F19" s="15"/>
      <c r="G19" s="15"/>
      <c r="H19" s="15"/>
      <c r="I19" s="37"/>
    </row>
    <row r="20" spans="1:9" ht="18.75" customHeight="1" x14ac:dyDescent="0.3">
      <c r="A20" s="36" t="s">
        <v>55</v>
      </c>
      <c r="B20" s="10">
        <f t="shared" ref="B20:I20" si="2">SUM(B18*B19)*0.01</f>
        <v>0</v>
      </c>
      <c r="C20" s="9">
        <f t="shared" si="2"/>
        <v>0</v>
      </c>
      <c r="D20" s="9">
        <f t="shared" si="2"/>
        <v>0</v>
      </c>
      <c r="E20" s="9">
        <f t="shared" si="2"/>
        <v>0</v>
      </c>
      <c r="F20" s="9">
        <f t="shared" si="2"/>
        <v>0</v>
      </c>
      <c r="G20" s="9">
        <f t="shared" si="2"/>
        <v>0</v>
      </c>
      <c r="H20" s="9">
        <f t="shared" si="2"/>
        <v>0</v>
      </c>
      <c r="I20" s="38">
        <f t="shared" si="2"/>
        <v>0</v>
      </c>
    </row>
    <row r="21" spans="1:9" ht="18.75" customHeight="1" x14ac:dyDescent="0.3">
      <c r="A21" s="39"/>
      <c r="B21" s="11"/>
      <c r="C21" s="12"/>
      <c r="D21" s="12"/>
      <c r="E21" s="12"/>
      <c r="F21" s="12"/>
      <c r="G21" s="12"/>
      <c r="H21" s="12"/>
      <c r="I21" s="40"/>
    </row>
    <row r="22" spans="1:9" ht="18.75" customHeight="1" x14ac:dyDescent="0.3">
      <c r="A22" s="36"/>
      <c r="B22" s="10">
        <f>SUM($B$10)</f>
        <v>270000</v>
      </c>
      <c r="C22" s="9">
        <f>SUM($C$10)</f>
        <v>270000</v>
      </c>
      <c r="D22" s="9">
        <f>SUM($D$10)</f>
        <v>270000</v>
      </c>
      <c r="E22" s="9">
        <f>SUM($E$10)</f>
        <v>270000</v>
      </c>
      <c r="F22" s="9">
        <f>SUM($F$10)</f>
        <v>270000</v>
      </c>
      <c r="G22" s="9">
        <f>SUM($G$10)</f>
        <v>270000</v>
      </c>
      <c r="H22" s="9">
        <f>SUM($H$10)</f>
        <v>270000</v>
      </c>
      <c r="I22" s="38">
        <f>SUM($I$10)</f>
        <v>270000</v>
      </c>
    </row>
    <row r="23" spans="1:9" ht="18.75" customHeight="1" x14ac:dyDescent="0.3">
      <c r="A23" s="36" t="s">
        <v>53</v>
      </c>
      <c r="B23" s="15"/>
      <c r="C23" s="15"/>
      <c r="D23" s="15"/>
      <c r="E23" s="15"/>
      <c r="F23" s="15"/>
      <c r="G23" s="15"/>
      <c r="H23" s="15"/>
      <c r="I23" s="37"/>
    </row>
    <row r="24" spans="1:9" ht="18.75" customHeight="1" x14ac:dyDescent="0.3">
      <c r="A24" s="36" t="s">
        <v>54</v>
      </c>
      <c r="B24" s="10">
        <f t="shared" ref="B24:I24" si="3">SUM(B22*B23)*0.04</f>
        <v>0</v>
      </c>
      <c r="C24" s="9">
        <f t="shared" si="3"/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38">
        <f t="shared" si="3"/>
        <v>0</v>
      </c>
    </row>
    <row r="25" spans="1:9" ht="18.75" customHeight="1" x14ac:dyDescent="0.3">
      <c r="A25" s="39"/>
      <c r="B25" s="11"/>
      <c r="C25" s="12"/>
      <c r="D25" s="12"/>
      <c r="E25" s="12"/>
      <c r="F25" s="12"/>
      <c r="G25" s="12"/>
      <c r="H25" s="12"/>
      <c r="I25" s="40"/>
    </row>
    <row r="26" spans="1:9" ht="18.75" customHeight="1" x14ac:dyDescent="0.3">
      <c r="A26" s="36"/>
      <c r="B26" s="10">
        <f>SUM($B$10)</f>
        <v>270000</v>
      </c>
      <c r="C26" s="9">
        <f>SUM($C$10)</f>
        <v>270000</v>
      </c>
      <c r="D26" s="9">
        <f>SUM($D$10)</f>
        <v>270000</v>
      </c>
      <c r="E26" s="9">
        <f>SUM($E$10)</f>
        <v>270000</v>
      </c>
      <c r="F26" s="9">
        <f>SUM($F$10)</f>
        <v>270000</v>
      </c>
      <c r="G26" s="9">
        <f>SUM($G$10)</f>
        <v>270000</v>
      </c>
      <c r="H26" s="9">
        <f>SUM($H$10)</f>
        <v>270000</v>
      </c>
      <c r="I26" s="38">
        <f>SUM($I$10)</f>
        <v>270000</v>
      </c>
    </row>
    <row r="27" spans="1:9" ht="18.75" customHeight="1" x14ac:dyDescent="0.3">
      <c r="A27" s="36" t="s">
        <v>57</v>
      </c>
      <c r="B27" s="15"/>
      <c r="C27" s="15"/>
      <c r="D27" s="15"/>
      <c r="E27" s="15"/>
      <c r="F27" s="15"/>
      <c r="G27" s="15"/>
      <c r="H27" s="15"/>
      <c r="I27" s="37"/>
    </row>
    <row r="28" spans="1:9" ht="18.75" customHeight="1" x14ac:dyDescent="0.3">
      <c r="A28" s="36" t="s">
        <v>58</v>
      </c>
      <c r="B28" s="10">
        <f t="shared" ref="B28:I28" si="4">SUM(B26*B27)*0.03</f>
        <v>0</v>
      </c>
      <c r="C28" s="9">
        <f t="shared" si="4"/>
        <v>0</v>
      </c>
      <c r="D28" s="9">
        <f t="shared" si="4"/>
        <v>0</v>
      </c>
      <c r="E28" s="9">
        <f t="shared" si="4"/>
        <v>0</v>
      </c>
      <c r="F28" s="9">
        <f t="shared" si="4"/>
        <v>0</v>
      </c>
      <c r="G28" s="9">
        <f t="shared" si="4"/>
        <v>0</v>
      </c>
      <c r="H28" s="9">
        <f t="shared" si="4"/>
        <v>0</v>
      </c>
      <c r="I28" s="38">
        <f t="shared" si="4"/>
        <v>0</v>
      </c>
    </row>
    <row r="29" spans="1:9" ht="18.75" customHeight="1" x14ac:dyDescent="0.3">
      <c r="A29" s="39"/>
      <c r="B29" s="11"/>
      <c r="C29" s="12"/>
      <c r="D29" s="12"/>
      <c r="E29" s="12"/>
      <c r="F29" s="12"/>
      <c r="G29" s="12"/>
      <c r="H29" s="12"/>
      <c r="I29" s="40"/>
    </row>
    <row r="30" spans="1:9" ht="18.75" customHeight="1" x14ac:dyDescent="0.3">
      <c r="A30" s="36"/>
      <c r="B30" s="10">
        <f>SUM($B$10)</f>
        <v>270000</v>
      </c>
      <c r="C30" s="9">
        <f>SUM($C$10)</f>
        <v>270000</v>
      </c>
      <c r="D30" s="9">
        <f>SUM($D$10)</f>
        <v>270000</v>
      </c>
      <c r="E30" s="9">
        <f>SUM($E$10)</f>
        <v>270000</v>
      </c>
      <c r="F30" s="9">
        <f>SUM($F$10)</f>
        <v>270000</v>
      </c>
      <c r="G30" s="9">
        <f>SUM($G$10)</f>
        <v>270000</v>
      </c>
      <c r="H30" s="9">
        <f>SUM($H$10)</f>
        <v>270000</v>
      </c>
      <c r="I30" s="38">
        <f>SUM($I$10)</f>
        <v>270000</v>
      </c>
    </row>
    <row r="31" spans="1:9" ht="18.75" customHeight="1" x14ac:dyDescent="0.3">
      <c r="A31" s="36" t="s">
        <v>59</v>
      </c>
      <c r="B31" s="15"/>
      <c r="C31" s="15"/>
      <c r="D31" s="15"/>
      <c r="E31" s="15"/>
      <c r="F31" s="15"/>
      <c r="G31" s="15"/>
      <c r="H31" s="15"/>
      <c r="I31" s="37"/>
    </row>
    <row r="32" spans="1:9" ht="18.75" customHeight="1" x14ac:dyDescent="0.3">
      <c r="A32" s="36" t="s">
        <v>60</v>
      </c>
      <c r="B32" s="10">
        <f t="shared" ref="B32:I32" si="5">SUM(B30*B31)*0.01</f>
        <v>0</v>
      </c>
      <c r="C32" s="9">
        <f t="shared" si="5"/>
        <v>0</v>
      </c>
      <c r="D32" s="9">
        <f t="shared" si="5"/>
        <v>0</v>
      </c>
      <c r="E32" s="9">
        <f t="shared" si="5"/>
        <v>0</v>
      </c>
      <c r="F32" s="9">
        <f t="shared" si="5"/>
        <v>0</v>
      </c>
      <c r="G32" s="9">
        <f t="shared" si="5"/>
        <v>0</v>
      </c>
      <c r="H32" s="9">
        <f t="shared" si="5"/>
        <v>0</v>
      </c>
      <c r="I32" s="38">
        <f t="shared" si="5"/>
        <v>0</v>
      </c>
    </row>
    <row r="33" spans="1:10" ht="18.75" customHeight="1" x14ac:dyDescent="0.3">
      <c r="A33" s="39"/>
      <c r="B33" s="11"/>
      <c r="C33" s="12"/>
      <c r="D33" s="12"/>
      <c r="E33" s="12"/>
      <c r="F33" s="12"/>
      <c r="G33" s="12"/>
      <c r="H33" s="12"/>
      <c r="I33" s="40"/>
    </row>
    <row r="34" spans="1:10" ht="18.75" customHeight="1" x14ac:dyDescent="0.3">
      <c r="A34" s="36"/>
      <c r="B34" s="10">
        <f>SUM($B$10)</f>
        <v>270000</v>
      </c>
      <c r="C34" s="9">
        <f>SUM($C$10)</f>
        <v>270000</v>
      </c>
      <c r="D34" s="9">
        <f>SUM($D$10)</f>
        <v>270000</v>
      </c>
      <c r="E34" s="9">
        <f>SUM($E$10)</f>
        <v>270000</v>
      </c>
      <c r="F34" s="9">
        <f>SUM($F$10)</f>
        <v>270000</v>
      </c>
      <c r="G34" s="9">
        <f>SUM($G$10)</f>
        <v>270000</v>
      </c>
      <c r="H34" s="9">
        <f>SUM($H$10)</f>
        <v>270000</v>
      </c>
      <c r="I34" s="38">
        <f>SUM($I$10)</f>
        <v>270000</v>
      </c>
    </row>
    <row r="35" spans="1:10" ht="18.75" customHeight="1" x14ac:dyDescent="0.3">
      <c r="A35" s="36" t="s">
        <v>15</v>
      </c>
      <c r="B35" s="10">
        <f>SUM(B12+B16+B20+B24+B28+B32)</f>
        <v>0</v>
      </c>
      <c r="C35" s="9">
        <f t="shared" ref="C35:I35" si="6">SUM(C12+C16+C20+C24+C28+C32)</f>
        <v>0</v>
      </c>
      <c r="D35" s="9">
        <f t="shared" si="6"/>
        <v>0</v>
      </c>
      <c r="E35" s="9">
        <f t="shared" si="6"/>
        <v>0</v>
      </c>
      <c r="F35" s="9">
        <f t="shared" si="6"/>
        <v>0</v>
      </c>
      <c r="G35" s="9">
        <f t="shared" si="6"/>
        <v>0</v>
      </c>
      <c r="H35" s="9">
        <f t="shared" si="6"/>
        <v>0</v>
      </c>
      <c r="I35" s="38">
        <f t="shared" si="6"/>
        <v>0</v>
      </c>
    </row>
    <row r="36" spans="1:10" ht="18.75" customHeight="1" x14ac:dyDescent="0.3">
      <c r="A36" s="36" t="s">
        <v>32</v>
      </c>
      <c r="B36" s="10">
        <f t="shared" ref="B36:I36" si="7">SUM(B34-B35)</f>
        <v>270000</v>
      </c>
      <c r="C36" s="9">
        <f t="shared" si="7"/>
        <v>270000</v>
      </c>
      <c r="D36" s="9">
        <f t="shared" si="7"/>
        <v>270000</v>
      </c>
      <c r="E36" s="9">
        <f t="shared" si="7"/>
        <v>270000</v>
      </c>
      <c r="F36" s="9">
        <f t="shared" si="7"/>
        <v>270000</v>
      </c>
      <c r="G36" s="9">
        <f t="shared" si="7"/>
        <v>270000</v>
      </c>
      <c r="H36" s="9">
        <f t="shared" si="7"/>
        <v>270000</v>
      </c>
      <c r="I36" s="38">
        <f t="shared" si="7"/>
        <v>270000</v>
      </c>
    </row>
    <row r="37" spans="1:10" ht="8.85" customHeight="1" x14ac:dyDescent="0.3">
      <c r="A37" s="39"/>
      <c r="B37" s="13"/>
      <c r="C37" s="14"/>
      <c r="D37" s="14"/>
      <c r="E37" s="14"/>
      <c r="F37" s="14"/>
      <c r="G37" s="14"/>
      <c r="H37" s="14"/>
      <c r="I37" s="41"/>
    </row>
    <row r="38" spans="1:10" ht="24" customHeight="1" thickBot="1" x14ac:dyDescent="0.3">
      <c r="A38" s="42" t="s">
        <v>31</v>
      </c>
      <c r="B38" s="18">
        <f t="shared" ref="B38:I38" si="8">SUM(B36)</f>
        <v>270000</v>
      </c>
      <c r="C38" s="19">
        <f t="shared" si="8"/>
        <v>270000</v>
      </c>
      <c r="D38" s="19">
        <f t="shared" si="8"/>
        <v>270000</v>
      </c>
      <c r="E38" s="19">
        <f t="shared" si="8"/>
        <v>270000</v>
      </c>
      <c r="F38" s="19">
        <f t="shared" si="8"/>
        <v>270000</v>
      </c>
      <c r="G38" s="19">
        <f t="shared" si="8"/>
        <v>270000</v>
      </c>
      <c r="H38" s="19">
        <f t="shared" si="8"/>
        <v>270000</v>
      </c>
      <c r="I38" s="43">
        <f t="shared" si="8"/>
        <v>270000</v>
      </c>
    </row>
    <row r="39" spans="1:10" ht="17.45" customHeight="1" thickBot="1" x14ac:dyDescent="0.3">
      <c r="A39" s="44" t="s">
        <v>5</v>
      </c>
      <c r="B39" s="8"/>
      <c r="C39" s="8"/>
      <c r="D39" s="8"/>
      <c r="E39" s="8"/>
      <c r="F39" s="8"/>
      <c r="G39" s="8"/>
      <c r="H39" s="8"/>
      <c r="I39" s="8"/>
      <c r="J39" s="28"/>
    </row>
    <row r="40" spans="1:10" ht="18" x14ac:dyDescent="0.25">
      <c r="A40" s="113" t="s">
        <v>26</v>
      </c>
      <c r="B40" s="114"/>
      <c r="C40" s="114"/>
      <c r="D40" s="114"/>
      <c r="E40" s="114"/>
      <c r="F40" s="114"/>
      <c r="G40" s="114"/>
      <c r="H40" s="114"/>
      <c r="I40" s="115"/>
    </row>
    <row r="41" spans="1:10" ht="16.5" x14ac:dyDescent="0.3">
      <c r="A41" s="116" t="s">
        <v>46</v>
      </c>
      <c r="B41" s="117"/>
      <c r="C41" s="117"/>
      <c r="D41" s="117"/>
      <c r="E41" s="117"/>
      <c r="F41" s="117"/>
      <c r="G41" s="117"/>
      <c r="H41" s="117"/>
      <c r="I41" s="118"/>
    </row>
    <row r="42" spans="1:10" ht="16.5" x14ac:dyDescent="0.3">
      <c r="A42" s="119" t="s">
        <v>33</v>
      </c>
      <c r="B42" s="120"/>
      <c r="C42" s="120"/>
      <c r="D42" s="120"/>
      <c r="E42" s="120"/>
      <c r="F42" s="120"/>
      <c r="G42" s="120"/>
      <c r="H42" s="120"/>
      <c r="I42" s="121"/>
    </row>
    <row r="43" spans="1:10" ht="16.5" x14ac:dyDescent="0.3">
      <c r="A43" s="128" t="s">
        <v>44</v>
      </c>
      <c r="B43" s="129"/>
      <c r="C43" s="129"/>
      <c r="D43" s="129"/>
      <c r="E43" s="129"/>
      <c r="F43" s="129"/>
      <c r="G43" s="129"/>
      <c r="H43" s="129"/>
      <c r="I43" s="130"/>
    </row>
    <row r="44" spans="1:10" ht="17.25" thickBot="1" x14ac:dyDescent="0.35">
      <c r="A44" s="131" t="s">
        <v>45</v>
      </c>
      <c r="B44" s="132"/>
      <c r="C44" s="132"/>
      <c r="D44" s="132"/>
      <c r="E44" s="132"/>
      <c r="F44" s="132"/>
      <c r="G44" s="132"/>
      <c r="H44" s="132"/>
      <c r="I44" s="133"/>
    </row>
    <row r="45" spans="1:10" ht="16.5" thickTop="1" thickBot="1" x14ac:dyDescent="0.3"/>
    <row r="46" spans="1:10" ht="30" customHeight="1" thickBot="1" x14ac:dyDescent="0.3">
      <c r="A46" s="134"/>
      <c r="B46" s="135"/>
      <c r="C46" s="135"/>
      <c r="D46" s="135"/>
      <c r="E46" s="135"/>
      <c r="F46" s="136"/>
      <c r="G46" s="137"/>
      <c r="H46" s="137"/>
      <c r="I46" s="138"/>
    </row>
    <row r="47" spans="1:10" ht="16.5" x14ac:dyDescent="0.3">
      <c r="A47" s="101" t="s">
        <v>85</v>
      </c>
      <c r="B47" s="139"/>
      <c r="C47" s="139"/>
      <c r="D47" s="139"/>
      <c r="E47" s="139"/>
      <c r="F47" s="139"/>
      <c r="G47" s="101" t="s">
        <v>86</v>
      </c>
      <c r="H47" s="139"/>
      <c r="I47" s="139"/>
    </row>
  </sheetData>
  <sheetProtection algorithmName="SHA-512" hashValue="9KSv5ctkZ/NG/m7hWt215k5wkrwQk+unUFDc9XE6JeYYl+8k8RBxSHO5zzKzd2Z2xp0bc7c1DvrG1DUwCA2HHg==" saltValue="hXdck1zf1HQ7r2T28xsPxQ==" spinCount="100000" sheet="1" selectLockedCells="1"/>
  <mergeCells count="13">
    <mergeCell ref="A43:I43"/>
    <mergeCell ref="A44:I44"/>
    <mergeCell ref="A46:F46"/>
    <mergeCell ref="G46:I46"/>
    <mergeCell ref="A47:F47"/>
    <mergeCell ref="G47:I47"/>
    <mergeCell ref="A40:I40"/>
    <mergeCell ref="A41:I41"/>
    <mergeCell ref="A42:I42"/>
    <mergeCell ref="A6:I6"/>
    <mergeCell ref="B1:I1"/>
    <mergeCell ref="B3:I3"/>
    <mergeCell ref="A9:I9"/>
  </mergeCells>
  <printOptions horizontalCentered="1"/>
  <pageMargins left="0.25" right="0.25" top="0.5" bottom="0.5" header="0.25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BidFormCIPCHFRoof&amp;MEP</vt:lpstr>
      <vt:lpstr>Award Criteria Figure</vt:lpstr>
      <vt:lpstr>'Award Criteria Figure'!Print_Area</vt:lpstr>
      <vt:lpstr>'BidFormCIPCHFRoof&amp;MEP'!Print_Area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Montenegro, Patricia</dc:creator>
  <cp:lastModifiedBy>Patricia Montenegro</cp:lastModifiedBy>
  <cp:lastPrinted>2023-11-27T04:58:52Z</cp:lastPrinted>
  <dcterms:created xsi:type="dcterms:W3CDTF">2018-01-03T19:56:21Z</dcterms:created>
  <dcterms:modified xsi:type="dcterms:W3CDTF">2023-11-29T22:21:41Z</dcterms:modified>
</cp:coreProperties>
</file>