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24226"/>
  <mc:AlternateContent xmlns:mc="http://schemas.openxmlformats.org/markup-compatibility/2006">
    <mc:Choice Requires="x15">
      <x15ac:absPath xmlns:x15ac="http://schemas.microsoft.com/office/spreadsheetml/2010/11/ac" url="Q:\Chicago Department of Transportation\Alleys\Group 1\Construction\Addenda\Addendum 1\"/>
    </mc:Choice>
  </mc:AlternateContent>
  <xr:revisionPtr revIDLastSave="0" documentId="13_ncr:1_{144B2621-E68E-4398-AE20-E09D3C6E600C}" xr6:coauthVersionLast="47" xr6:coauthVersionMax="47" xr10:uidLastSave="{00000000-0000-0000-0000-000000000000}"/>
  <bookViews>
    <workbookView xWindow="2980" yWindow="-19160" windowWidth="22560" windowHeight="17160" xr2:uid="{00000000-000D-0000-FFFF-FFFF00000000}"/>
  </bookViews>
  <sheets>
    <sheet name="Master Bid Tab" sheetId="1" r:id="rId1"/>
    <sheet name="Award Criteria Figure" sheetId="5" r:id="rId2"/>
    <sheet name="22356A Belle Plaine" sheetId="7" r:id="rId3"/>
    <sheet name="22356B Roscoe-Clark" sheetId="8" r:id="rId4"/>
    <sheet name="22356C Waveland-Troy" sheetId="9" r:id="rId5"/>
    <sheet name="22356D Hollywood-Hermitage" sheetId="10" r:id="rId6"/>
    <sheet name="22356E Glenlake-Paulina" sheetId="11" r:id="rId7"/>
    <sheet name="22356F Wilson-Sunnyside" sheetId="12" r:id="rId8"/>
    <sheet name="22356G North Shore-Artesian" sheetId="13" r:id="rId9"/>
  </sheets>
  <externalReferences>
    <externalReference r:id="rId10"/>
    <externalReference r:id="rId11"/>
  </externalReferences>
  <definedNames>
    <definedName name="_xlnm._FilterDatabase" localSheetId="2" hidden="1">'22356A Belle Plaine'!$A$2:$G$61</definedName>
    <definedName name="_xlnm._FilterDatabase" localSheetId="3" hidden="1">'22356B Roscoe-Clark'!$A$2:$G$60</definedName>
    <definedName name="_xlnm._FilterDatabase" localSheetId="4" hidden="1">'22356C Waveland-Troy'!$A$2:$G$60</definedName>
    <definedName name="_xlnm._FilterDatabase" localSheetId="5" hidden="1">'22356D Hollywood-Hermitage'!$A$2:$G$60</definedName>
    <definedName name="_xlnm._FilterDatabase" localSheetId="6" hidden="1">'22356E Glenlake-Paulina'!$A$2:$G$60</definedName>
    <definedName name="_xlnm._FilterDatabase" localSheetId="7" hidden="1">'22356F Wilson-Sunnyside'!$A$2:$G$60</definedName>
    <definedName name="_xlnm._FilterDatabase" localSheetId="8" hidden="1">'22356G North Shore-Artesian'!$A$2:$G$59</definedName>
    <definedName name="_xlnm.Print_Area" localSheetId="1">'Award Criteria Figure'!$A$1:$C$49</definedName>
    <definedName name="_xlnm.Print_Area" localSheetId="0">'Master Bid Tab'!$A$1:$D$73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9" i="1" l="1"/>
  <c r="C6" i="11"/>
  <c r="G7" i="7" l="1"/>
  <c r="G59" i="13"/>
  <c r="D59" i="13"/>
  <c r="C59" i="13"/>
  <c r="B59" i="13"/>
  <c r="G58" i="13"/>
  <c r="D58" i="13"/>
  <c r="C58" i="13"/>
  <c r="B58" i="13"/>
  <c r="G57" i="13"/>
  <c r="D57" i="13"/>
  <c r="C57" i="13"/>
  <c r="B57" i="13"/>
  <c r="G56" i="13"/>
  <c r="D56" i="13"/>
  <c r="C56" i="13"/>
  <c r="B56" i="13"/>
  <c r="G55" i="13"/>
  <c r="D55" i="13"/>
  <c r="C55" i="13"/>
  <c r="B55" i="13"/>
  <c r="G54" i="13"/>
  <c r="D54" i="13"/>
  <c r="C54" i="13"/>
  <c r="B54" i="13"/>
  <c r="G53" i="13"/>
  <c r="D53" i="13"/>
  <c r="C53" i="13"/>
  <c r="B53" i="13"/>
  <c r="G52" i="13"/>
  <c r="D52" i="13"/>
  <c r="C52" i="13"/>
  <c r="B52" i="13"/>
  <c r="G51" i="13"/>
  <c r="D51" i="13"/>
  <c r="C51" i="13"/>
  <c r="B51" i="13"/>
  <c r="G50" i="13"/>
  <c r="D50" i="13"/>
  <c r="C50" i="13"/>
  <c r="B50" i="13"/>
  <c r="G49" i="13"/>
  <c r="D49" i="13"/>
  <c r="C49" i="13"/>
  <c r="B49" i="13"/>
  <c r="G48" i="13"/>
  <c r="D48" i="13"/>
  <c r="C48" i="13"/>
  <c r="B48" i="13"/>
  <c r="G47" i="13"/>
  <c r="D47" i="13"/>
  <c r="C47" i="13"/>
  <c r="B47" i="13"/>
  <c r="G46" i="13"/>
  <c r="D46" i="13"/>
  <c r="C46" i="13"/>
  <c r="B46" i="13"/>
  <c r="G45" i="13"/>
  <c r="D45" i="13"/>
  <c r="C45" i="13"/>
  <c r="B45" i="13"/>
  <c r="G44" i="13"/>
  <c r="D44" i="13"/>
  <c r="C44" i="13"/>
  <c r="B44" i="13"/>
  <c r="G43" i="13"/>
  <c r="D43" i="13"/>
  <c r="C43" i="13"/>
  <c r="B43" i="13"/>
  <c r="G42" i="13"/>
  <c r="D42" i="13"/>
  <c r="C42" i="13"/>
  <c r="B42" i="13"/>
  <c r="G41" i="13"/>
  <c r="D41" i="13"/>
  <c r="C41" i="13"/>
  <c r="B41" i="13"/>
  <c r="G40" i="13"/>
  <c r="D40" i="13"/>
  <c r="C40" i="13"/>
  <c r="B40" i="13"/>
  <c r="G39" i="13"/>
  <c r="D39" i="13"/>
  <c r="C39" i="13"/>
  <c r="B39" i="13"/>
  <c r="G38" i="13"/>
  <c r="D38" i="13"/>
  <c r="C38" i="13"/>
  <c r="B38" i="13"/>
  <c r="G37" i="13"/>
  <c r="D37" i="13"/>
  <c r="C37" i="13"/>
  <c r="B37" i="13"/>
  <c r="G36" i="13"/>
  <c r="D36" i="13"/>
  <c r="C36" i="13"/>
  <c r="B36" i="13"/>
  <c r="G35" i="13"/>
  <c r="D35" i="13"/>
  <c r="C35" i="13"/>
  <c r="B35" i="13"/>
  <c r="G34" i="13"/>
  <c r="D34" i="13"/>
  <c r="C34" i="13"/>
  <c r="B34" i="13"/>
  <c r="G33" i="13"/>
  <c r="D33" i="13"/>
  <c r="C33" i="13"/>
  <c r="B33" i="13"/>
  <c r="G32" i="13"/>
  <c r="D32" i="13"/>
  <c r="C32" i="13"/>
  <c r="B32" i="13"/>
  <c r="G31" i="13"/>
  <c r="D31" i="13"/>
  <c r="C31" i="13"/>
  <c r="B31" i="13"/>
  <c r="G30" i="13"/>
  <c r="D30" i="13"/>
  <c r="C30" i="13"/>
  <c r="B30" i="13"/>
  <c r="G29" i="13"/>
  <c r="D29" i="13"/>
  <c r="C29" i="13"/>
  <c r="B29" i="13"/>
  <c r="G28" i="13"/>
  <c r="D28" i="13"/>
  <c r="C28" i="13"/>
  <c r="B28" i="13"/>
  <c r="G27" i="13"/>
  <c r="D27" i="13"/>
  <c r="C27" i="13"/>
  <c r="B27" i="13"/>
  <c r="G26" i="13"/>
  <c r="D26" i="13"/>
  <c r="C26" i="13"/>
  <c r="B26" i="13"/>
  <c r="G25" i="13"/>
  <c r="D25" i="13"/>
  <c r="C25" i="13"/>
  <c r="B25" i="13"/>
  <c r="G24" i="13"/>
  <c r="D24" i="13"/>
  <c r="C24" i="13"/>
  <c r="B24" i="13"/>
  <c r="G23" i="13"/>
  <c r="D23" i="13"/>
  <c r="C23" i="13"/>
  <c r="B23" i="13"/>
  <c r="G22" i="13"/>
  <c r="D22" i="13"/>
  <c r="C22" i="13"/>
  <c r="B22" i="13"/>
  <c r="G21" i="13"/>
  <c r="D21" i="13"/>
  <c r="C21" i="13"/>
  <c r="B21" i="13"/>
  <c r="G20" i="13"/>
  <c r="D20" i="13"/>
  <c r="C20" i="13"/>
  <c r="B20" i="13"/>
  <c r="G19" i="13"/>
  <c r="D19" i="13"/>
  <c r="C19" i="13"/>
  <c r="B19" i="13"/>
  <c r="G18" i="13"/>
  <c r="D18" i="13"/>
  <c r="C18" i="13"/>
  <c r="B18" i="13"/>
  <c r="G17" i="13"/>
  <c r="D17" i="13"/>
  <c r="C17" i="13"/>
  <c r="B17" i="13"/>
  <c r="G16" i="13"/>
  <c r="D16" i="13"/>
  <c r="C16" i="13"/>
  <c r="B16" i="13"/>
  <c r="G15" i="13"/>
  <c r="D15" i="13"/>
  <c r="C15" i="13"/>
  <c r="B15" i="13"/>
  <c r="G14" i="13"/>
  <c r="D14" i="13"/>
  <c r="C14" i="13"/>
  <c r="B14" i="13"/>
  <c r="G13" i="13"/>
  <c r="D13" i="13"/>
  <c r="C13" i="13"/>
  <c r="B13" i="13"/>
  <c r="G12" i="13"/>
  <c r="D12" i="13"/>
  <c r="C12" i="13"/>
  <c r="B12" i="13"/>
  <c r="G11" i="13"/>
  <c r="D11" i="13"/>
  <c r="C11" i="13"/>
  <c r="B11" i="13"/>
  <c r="G10" i="13"/>
  <c r="D10" i="13"/>
  <c r="C10" i="13"/>
  <c r="B10" i="13"/>
  <c r="G9" i="13"/>
  <c r="D9" i="13"/>
  <c r="C9" i="13"/>
  <c r="B9" i="13"/>
  <c r="G8" i="13"/>
  <c r="D8" i="13"/>
  <c r="C8" i="13"/>
  <c r="B8" i="13"/>
  <c r="G7" i="13"/>
  <c r="D7" i="13"/>
  <c r="C7" i="13"/>
  <c r="B7" i="13"/>
  <c r="G6" i="13"/>
  <c r="D6" i="13"/>
  <c r="C6" i="13"/>
  <c r="B6" i="13"/>
  <c r="G5" i="13"/>
  <c r="D5" i="13"/>
  <c r="C5" i="13"/>
  <c r="B5" i="13"/>
  <c r="G4" i="13"/>
  <c r="D4" i="13"/>
  <c r="C4" i="13"/>
  <c r="B4" i="13"/>
  <c r="G3" i="13"/>
  <c r="D3" i="13"/>
  <c r="C3" i="13"/>
  <c r="B3" i="13"/>
  <c r="G59" i="12"/>
  <c r="D59" i="12"/>
  <c r="C59" i="12"/>
  <c r="B59" i="12"/>
  <c r="G58" i="12"/>
  <c r="D58" i="12"/>
  <c r="C58" i="12"/>
  <c r="B58" i="12"/>
  <c r="G57" i="12"/>
  <c r="D57" i="12"/>
  <c r="C57" i="12"/>
  <c r="B57" i="12"/>
  <c r="G56" i="12"/>
  <c r="D56" i="12"/>
  <c r="C56" i="12"/>
  <c r="B56" i="12"/>
  <c r="G55" i="12"/>
  <c r="D55" i="12"/>
  <c r="C55" i="12"/>
  <c r="B55" i="12"/>
  <c r="G54" i="12"/>
  <c r="D54" i="12"/>
  <c r="C54" i="12"/>
  <c r="B54" i="12"/>
  <c r="G53" i="12"/>
  <c r="D53" i="12"/>
  <c r="C53" i="12"/>
  <c r="B53" i="12"/>
  <c r="G52" i="12"/>
  <c r="D52" i="12"/>
  <c r="C52" i="12"/>
  <c r="B52" i="12"/>
  <c r="G51" i="12"/>
  <c r="D51" i="12"/>
  <c r="C51" i="12"/>
  <c r="B51" i="12"/>
  <c r="G50" i="12"/>
  <c r="D50" i="12"/>
  <c r="C50" i="12"/>
  <c r="B50" i="12"/>
  <c r="G49" i="12"/>
  <c r="D49" i="12"/>
  <c r="C49" i="12"/>
  <c r="B49" i="12"/>
  <c r="G48" i="12"/>
  <c r="D48" i="12"/>
  <c r="C48" i="12"/>
  <c r="B48" i="12"/>
  <c r="G47" i="12"/>
  <c r="D47" i="12"/>
  <c r="C47" i="12"/>
  <c r="B47" i="12"/>
  <c r="G46" i="12"/>
  <c r="D46" i="12"/>
  <c r="C46" i="12"/>
  <c r="B46" i="12"/>
  <c r="G45" i="12"/>
  <c r="D45" i="12"/>
  <c r="C45" i="12"/>
  <c r="B45" i="12"/>
  <c r="G44" i="12"/>
  <c r="D44" i="12"/>
  <c r="C44" i="12"/>
  <c r="B44" i="12"/>
  <c r="G43" i="12"/>
  <c r="D43" i="12"/>
  <c r="C43" i="12"/>
  <c r="B43" i="12"/>
  <c r="G42" i="12"/>
  <c r="D42" i="12"/>
  <c r="C42" i="12"/>
  <c r="B42" i="12"/>
  <c r="G41" i="12"/>
  <c r="D41" i="12"/>
  <c r="C41" i="12"/>
  <c r="B41" i="12"/>
  <c r="G40" i="12"/>
  <c r="D40" i="12"/>
  <c r="C40" i="12"/>
  <c r="B40" i="12"/>
  <c r="G39" i="12"/>
  <c r="D39" i="12"/>
  <c r="C39" i="12"/>
  <c r="B39" i="12"/>
  <c r="G38" i="12"/>
  <c r="D38" i="12"/>
  <c r="C38" i="12"/>
  <c r="B38" i="12"/>
  <c r="G37" i="12"/>
  <c r="D37" i="12"/>
  <c r="C37" i="12"/>
  <c r="B37" i="12"/>
  <c r="G36" i="12"/>
  <c r="D36" i="12"/>
  <c r="C36" i="12"/>
  <c r="B36" i="12"/>
  <c r="G35" i="12"/>
  <c r="D35" i="12"/>
  <c r="C35" i="12"/>
  <c r="B35" i="12"/>
  <c r="G34" i="12"/>
  <c r="D34" i="12"/>
  <c r="C34" i="12"/>
  <c r="B34" i="12"/>
  <c r="G33" i="12"/>
  <c r="D33" i="12"/>
  <c r="C33" i="12"/>
  <c r="B33" i="12"/>
  <c r="G32" i="12"/>
  <c r="D32" i="12"/>
  <c r="C32" i="12"/>
  <c r="B32" i="12"/>
  <c r="G31" i="12"/>
  <c r="D31" i="12"/>
  <c r="C31" i="12"/>
  <c r="B31" i="12"/>
  <c r="G30" i="12"/>
  <c r="D30" i="12"/>
  <c r="C30" i="12"/>
  <c r="B30" i="12"/>
  <c r="G29" i="12"/>
  <c r="D29" i="12"/>
  <c r="C29" i="12"/>
  <c r="B29" i="12"/>
  <c r="G28" i="12"/>
  <c r="D28" i="12"/>
  <c r="C28" i="12"/>
  <c r="B28" i="12"/>
  <c r="G27" i="12"/>
  <c r="D27" i="12"/>
  <c r="C27" i="12"/>
  <c r="B27" i="12"/>
  <c r="G26" i="12"/>
  <c r="D26" i="12"/>
  <c r="C26" i="12"/>
  <c r="B26" i="12"/>
  <c r="G25" i="12"/>
  <c r="D25" i="12"/>
  <c r="C25" i="12"/>
  <c r="B25" i="12"/>
  <c r="G24" i="12"/>
  <c r="D24" i="12"/>
  <c r="C24" i="12"/>
  <c r="B24" i="12"/>
  <c r="G23" i="12"/>
  <c r="D23" i="12"/>
  <c r="C23" i="12"/>
  <c r="B23" i="12"/>
  <c r="G22" i="12"/>
  <c r="D22" i="12"/>
  <c r="C22" i="12"/>
  <c r="B22" i="12"/>
  <c r="G21" i="12"/>
  <c r="D21" i="12"/>
  <c r="C21" i="12"/>
  <c r="B21" i="12"/>
  <c r="G20" i="12"/>
  <c r="D20" i="12"/>
  <c r="C20" i="12"/>
  <c r="B20" i="12"/>
  <c r="G19" i="12"/>
  <c r="D19" i="12"/>
  <c r="C19" i="12"/>
  <c r="B19" i="12"/>
  <c r="G18" i="12"/>
  <c r="D18" i="12"/>
  <c r="C18" i="12"/>
  <c r="B18" i="12"/>
  <c r="G17" i="12"/>
  <c r="D17" i="12"/>
  <c r="C17" i="12"/>
  <c r="B17" i="12"/>
  <c r="G16" i="12"/>
  <c r="D16" i="12"/>
  <c r="C16" i="12"/>
  <c r="B16" i="12"/>
  <c r="G15" i="12"/>
  <c r="D15" i="12"/>
  <c r="C15" i="12"/>
  <c r="B15" i="12"/>
  <c r="G14" i="12"/>
  <c r="D14" i="12"/>
  <c r="C14" i="12"/>
  <c r="B14" i="12"/>
  <c r="G13" i="12"/>
  <c r="D13" i="12"/>
  <c r="C13" i="12"/>
  <c r="B13" i="12"/>
  <c r="G12" i="12"/>
  <c r="D12" i="12"/>
  <c r="C12" i="12"/>
  <c r="B12" i="12"/>
  <c r="G11" i="12"/>
  <c r="D11" i="12"/>
  <c r="C11" i="12"/>
  <c r="B11" i="12"/>
  <c r="G10" i="12"/>
  <c r="D10" i="12"/>
  <c r="C10" i="12"/>
  <c r="B10" i="12"/>
  <c r="G9" i="12"/>
  <c r="D9" i="12"/>
  <c r="C9" i="12"/>
  <c r="B9" i="12"/>
  <c r="G8" i="12"/>
  <c r="D8" i="12"/>
  <c r="C8" i="12"/>
  <c r="B8" i="12"/>
  <c r="G7" i="12"/>
  <c r="D7" i="12"/>
  <c r="C7" i="12"/>
  <c r="B7" i="12"/>
  <c r="G6" i="12"/>
  <c r="D6" i="12"/>
  <c r="C6" i="12"/>
  <c r="B6" i="12"/>
  <c r="G5" i="12"/>
  <c r="D5" i="12"/>
  <c r="C5" i="12"/>
  <c r="B5" i="12"/>
  <c r="G4" i="12"/>
  <c r="D4" i="12"/>
  <c r="C4" i="12"/>
  <c r="B4" i="12"/>
  <c r="G3" i="12"/>
  <c r="D3" i="12"/>
  <c r="C3" i="12"/>
  <c r="B3" i="12"/>
  <c r="G59" i="11"/>
  <c r="D59" i="11"/>
  <c r="C59" i="11"/>
  <c r="B59" i="11"/>
  <c r="G58" i="11"/>
  <c r="D58" i="11"/>
  <c r="C58" i="11"/>
  <c r="B58" i="11"/>
  <c r="G57" i="11"/>
  <c r="D57" i="11"/>
  <c r="C57" i="11"/>
  <c r="B57" i="11"/>
  <c r="G56" i="11"/>
  <c r="D56" i="11"/>
  <c r="C56" i="11"/>
  <c r="B56" i="11"/>
  <c r="G55" i="11"/>
  <c r="D55" i="11"/>
  <c r="C55" i="11"/>
  <c r="B55" i="11"/>
  <c r="G54" i="11"/>
  <c r="D54" i="11"/>
  <c r="C54" i="11"/>
  <c r="B54" i="11"/>
  <c r="G53" i="11"/>
  <c r="D53" i="11"/>
  <c r="C53" i="11"/>
  <c r="B53" i="11"/>
  <c r="G52" i="11"/>
  <c r="D52" i="11"/>
  <c r="C52" i="11"/>
  <c r="B52" i="11"/>
  <c r="G51" i="11"/>
  <c r="D51" i="11"/>
  <c r="C51" i="11"/>
  <c r="B51" i="11"/>
  <c r="G50" i="11"/>
  <c r="D50" i="11"/>
  <c r="C50" i="11"/>
  <c r="B50" i="11"/>
  <c r="G49" i="11"/>
  <c r="D49" i="11"/>
  <c r="C49" i="11"/>
  <c r="B49" i="11"/>
  <c r="G48" i="11"/>
  <c r="D48" i="11"/>
  <c r="C48" i="11"/>
  <c r="B48" i="11"/>
  <c r="G47" i="11"/>
  <c r="D47" i="11"/>
  <c r="C47" i="11"/>
  <c r="B47" i="11"/>
  <c r="G46" i="11"/>
  <c r="D46" i="11"/>
  <c r="C46" i="11"/>
  <c r="B46" i="11"/>
  <c r="G45" i="11"/>
  <c r="D45" i="11"/>
  <c r="C45" i="11"/>
  <c r="B45" i="11"/>
  <c r="G44" i="11"/>
  <c r="D44" i="11"/>
  <c r="C44" i="11"/>
  <c r="B44" i="11"/>
  <c r="G43" i="11"/>
  <c r="D43" i="11"/>
  <c r="C43" i="11"/>
  <c r="B43" i="11"/>
  <c r="G42" i="11"/>
  <c r="D42" i="11"/>
  <c r="C42" i="11"/>
  <c r="B42" i="11"/>
  <c r="G41" i="11"/>
  <c r="D41" i="11"/>
  <c r="C41" i="11"/>
  <c r="B41" i="11"/>
  <c r="G40" i="11"/>
  <c r="D40" i="11"/>
  <c r="C40" i="11"/>
  <c r="B40" i="11"/>
  <c r="G39" i="11"/>
  <c r="D39" i="11"/>
  <c r="C39" i="11"/>
  <c r="B39" i="11"/>
  <c r="G38" i="11"/>
  <c r="D38" i="11"/>
  <c r="C38" i="11"/>
  <c r="B38" i="11"/>
  <c r="G37" i="11"/>
  <c r="D37" i="11"/>
  <c r="C37" i="11"/>
  <c r="B37" i="11"/>
  <c r="G36" i="11"/>
  <c r="D36" i="11"/>
  <c r="C36" i="11"/>
  <c r="B36" i="11"/>
  <c r="G35" i="11"/>
  <c r="D35" i="11"/>
  <c r="C35" i="11"/>
  <c r="B35" i="11"/>
  <c r="G34" i="11"/>
  <c r="D34" i="11"/>
  <c r="C34" i="11"/>
  <c r="B34" i="11"/>
  <c r="G33" i="11"/>
  <c r="D33" i="11"/>
  <c r="C33" i="11"/>
  <c r="B33" i="11"/>
  <c r="G32" i="11"/>
  <c r="D32" i="11"/>
  <c r="C32" i="11"/>
  <c r="B32" i="11"/>
  <c r="G31" i="11"/>
  <c r="D31" i="11"/>
  <c r="C31" i="11"/>
  <c r="B31" i="11"/>
  <c r="G30" i="11"/>
  <c r="D30" i="11"/>
  <c r="C30" i="11"/>
  <c r="B30" i="11"/>
  <c r="G29" i="11"/>
  <c r="D29" i="11"/>
  <c r="C29" i="11"/>
  <c r="B29" i="11"/>
  <c r="G28" i="11"/>
  <c r="D28" i="11"/>
  <c r="C28" i="11"/>
  <c r="B28" i="11"/>
  <c r="G27" i="11"/>
  <c r="D27" i="11"/>
  <c r="C27" i="11"/>
  <c r="B27" i="11"/>
  <c r="G26" i="11"/>
  <c r="D26" i="11"/>
  <c r="C26" i="11"/>
  <c r="B26" i="11"/>
  <c r="G25" i="11"/>
  <c r="D25" i="11"/>
  <c r="C25" i="11"/>
  <c r="B25" i="11"/>
  <c r="G24" i="11"/>
  <c r="D24" i="11"/>
  <c r="C24" i="11"/>
  <c r="B24" i="11"/>
  <c r="G23" i="11"/>
  <c r="D23" i="11"/>
  <c r="C23" i="11"/>
  <c r="B23" i="11"/>
  <c r="G22" i="11"/>
  <c r="D22" i="11"/>
  <c r="C22" i="11"/>
  <c r="B22" i="11"/>
  <c r="G21" i="11"/>
  <c r="D21" i="11"/>
  <c r="C21" i="11"/>
  <c r="B21" i="11"/>
  <c r="G20" i="11"/>
  <c r="D20" i="11"/>
  <c r="C20" i="11"/>
  <c r="B20" i="11"/>
  <c r="G19" i="11"/>
  <c r="D19" i="11"/>
  <c r="C19" i="11"/>
  <c r="B19" i="11"/>
  <c r="G18" i="11"/>
  <c r="D18" i="11"/>
  <c r="C18" i="11"/>
  <c r="B18" i="11"/>
  <c r="G17" i="11"/>
  <c r="D17" i="11"/>
  <c r="C17" i="11"/>
  <c r="B17" i="11"/>
  <c r="G16" i="11"/>
  <c r="D16" i="11"/>
  <c r="C16" i="11"/>
  <c r="B16" i="11"/>
  <c r="G15" i="11"/>
  <c r="D15" i="11"/>
  <c r="C15" i="11"/>
  <c r="B15" i="11"/>
  <c r="G14" i="11"/>
  <c r="D14" i="11"/>
  <c r="C14" i="11"/>
  <c r="B14" i="11"/>
  <c r="G13" i="11"/>
  <c r="D13" i="11"/>
  <c r="C13" i="11"/>
  <c r="B13" i="11"/>
  <c r="G12" i="11"/>
  <c r="D12" i="11"/>
  <c r="C12" i="11"/>
  <c r="B12" i="11"/>
  <c r="G11" i="11"/>
  <c r="D11" i="11"/>
  <c r="C11" i="11"/>
  <c r="B11" i="11"/>
  <c r="G10" i="11"/>
  <c r="D10" i="11"/>
  <c r="C10" i="11"/>
  <c r="B10" i="11"/>
  <c r="G9" i="11"/>
  <c r="D9" i="11"/>
  <c r="C9" i="11"/>
  <c r="B9" i="11"/>
  <c r="G8" i="11"/>
  <c r="D8" i="11"/>
  <c r="C8" i="11"/>
  <c r="B8" i="11"/>
  <c r="G7" i="11"/>
  <c r="D7" i="11"/>
  <c r="C7" i="11"/>
  <c r="B7" i="11"/>
  <c r="G6" i="11"/>
  <c r="D6" i="11"/>
  <c r="B6" i="11"/>
  <c r="G5" i="11"/>
  <c r="D5" i="11"/>
  <c r="C5" i="11"/>
  <c r="B5" i="11"/>
  <c r="G4" i="11"/>
  <c r="D4" i="11"/>
  <c r="C4" i="11"/>
  <c r="B4" i="11"/>
  <c r="G3" i="11"/>
  <c r="D3" i="11"/>
  <c r="C3" i="11"/>
  <c r="B3" i="11"/>
  <c r="G59" i="10"/>
  <c r="D59" i="10"/>
  <c r="C59" i="10"/>
  <c r="B59" i="10"/>
  <c r="G58" i="10"/>
  <c r="D58" i="10"/>
  <c r="C58" i="10"/>
  <c r="B58" i="10"/>
  <c r="G57" i="10"/>
  <c r="D57" i="10"/>
  <c r="C57" i="10"/>
  <c r="B57" i="10"/>
  <c r="G56" i="10"/>
  <c r="D56" i="10"/>
  <c r="C56" i="10"/>
  <c r="B56" i="10"/>
  <c r="G55" i="10"/>
  <c r="D55" i="10"/>
  <c r="C55" i="10"/>
  <c r="B55" i="10"/>
  <c r="G54" i="10"/>
  <c r="D54" i="10"/>
  <c r="C54" i="10"/>
  <c r="B54" i="10"/>
  <c r="G53" i="10"/>
  <c r="D53" i="10"/>
  <c r="C53" i="10"/>
  <c r="B53" i="10"/>
  <c r="G52" i="10"/>
  <c r="D52" i="10"/>
  <c r="C52" i="10"/>
  <c r="B52" i="10"/>
  <c r="G51" i="10"/>
  <c r="D51" i="10"/>
  <c r="C51" i="10"/>
  <c r="B51" i="10"/>
  <c r="G50" i="10"/>
  <c r="D50" i="10"/>
  <c r="C50" i="10"/>
  <c r="B50" i="10"/>
  <c r="G49" i="10"/>
  <c r="D49" i="10"/>
  <c r="C49" i="10"/>
  <c r="B49" i="10"/>
  <c r="G48" i="10"/>
  <c r="D48" i="10"/>
  <c r="C48" i="10"/>
  <c r="B48" i="10"/>
  <c r="G47" i="10"/>
  <c r="D47" i="10"/>
  <c r="C47" i="10"/>
  <c r="B47" i="10"/>
  <c r="G46" i="10"/>
  <c r="D46" i="10"/>
  <c r="C46" i="10"/>
  <c r="B46" i="10"/>
  <c r="G45" i="10"/>
  <c r="D45" i="10"/>
  <c r="C45" i="10"/>
  <c r="B45" i="10"/>
  <c r="G44" i="10"/>
  <c r="D44" i="10"/>
  <c r="C44" i="10"/>
  <c r="B44" i="10"/>
  <c r="G43" i="10"/>
  <c r="D43" i="10"/>
  <c r="C43" i="10"/>
  <c r="B43" i="10"/>
  <c r="G42" i="10"/>
  <c r="D42" i="10"/>
  <c r="C42" i="10"/>
  <c r="B42" i="10"/>
  <c r="G41" i="10"/>
  <c r="D41" i="10"/>
  <c r="C41" i="10"/>
  <c r="B41" i="10"/>
  <c r="G40" i="10"/>
  <c r="D40" i="10"/>
  <c r="C40" i="10"/>
  <c r="B40" i="10"/>
  <c r="G39" i="10"/>
  <c r="D39" i="10"/>
  <c r="C39" i="10"/>
  <c r="B39" i="10"/>
  <c r="G38" i="10"/>
  <c r="D38" i="10"/>
  <c r="C38" i="10"/>
  <c r="B38" i="10"/>
  <c r="G37" i="10"/>
  <c r="D37" i="10"/>
  <c r="C37" i="10"/>
  <c r="B37" i="10"/>
  <c r="G36" i="10"/>
  <c r="D36" i="10"/>
  <c r="C36" i="10"/>
  <c r="B36" i="10"/>
  <c r="G35" i="10"/>
  <c r="D35" i="10"/>
  <c r="C35" i="10"/>
  <c r="B35" i="10"/>
  <c r="G34" i="10"/>
  <c r="D34" i="10"/>
  <c r="C34" i="10"/>
  <c r="B34" i="10"/>
  <c r="G33" i="10"/>
  <c r="D33" i="10"/>
  <c r="C33" i="10"/>
  <c r="B33" i="10"/>
  <c r="G32" i="10"/>
  <c r="D32" i="10"/>
  <c r="C32" i="10"/>
  <c r="B32" i="10"/>
  <c r="G31" i="10"/>
  <c r="D31" i="10"/>
  <c r="C31" i="10"/>
  <c r="B31" i="10"/>
  <c r="G30" i="10"/>
  <c r="D30" i="10"/>
  <c r="C30" i="10"/>
  <c r="B30" i="10"/>
  <c r="G29" i="10"/>
  <c r="D29" i="10"/>
  <c r="C29" i="10"/>
  <c r="B29" i="10"/>
  <c r="G28" i="10"/>
  <c r="D28" i="10"/>
  <c r="C28" i="10"/>
  <c r="B28" i="10"/>
  <c r="G27" i="10"/>
  <c r="D27" i="10"/>
  <c r="C27" i="10"/>
  <c r="B27" i="10"/>
  <c r="G26" i="10"/>
  <c r="D26" i="10"/>
  <c r="C26" i="10"/>
  <c r="B26" i="10"/>
  <c r="G25" i="10"/>
  <c r="D25" i="10"/>
  <c r="C25" i="10"/>
  <c r="B25" i="10"/>
  <c r="G24" i="10"/>
  <c r="D24" i="10"/>
  <c r="C24" i="10"/>
  <c r="B24" i="10"/>
  <c r="G23" i="10"/>
  <c r="D23" i="10"/>
  <c r="C23" i="10"/>
  <c r="B23" i="10"/>
  <c r="G22" i="10"/>
  <c r="D22" i="10"/>
  <c r="C22" i="10"/>
  <c r="B22" i="10"/>
  <c r="G21" i="10"/>
  <c r="D21" i="10"/>
  <c r="C21" i="10"/>
  <c r="B21" i="10"/>
  <c r="G20" i="10"/>
  <c r="D20" i="10"/>
  <c r="C20" i="10"/>
  <c r="B20" i="10"/>
  <c r="G19" i="10"/>
  <c r="D19" i="10"/>
  <c r="C19" i="10"/>
  <c r="B19" i="10"/>
  <c r="G18" i="10"/>
  <c r="D18" i="10"/>
  <c r="C18" i="10"/>
  <c r="B18" i="10"/>
  <c r="G17" i="10"/>
  <c r="D17" i="10"/>
  <c r="C17" i="10"/>
  <c r="B17" i="10"/>
  <c r="G16" i="10"/>
  <c r="D16" i="10"/>
  <c r="C16" i="10"/>
  <c r="B16" i="10"/>
  <c r="G15" i="10"/>
  <c r="D15" i="10"/>
  <c r="C15" i="10"/>
  <c r="B15" i="10"/>
  <c r="G14" i="10"/>
  <c r="D14" i="10"/>
  <c r="C14" i="10"/>
  <c r="B14" i="10"/>
  <c r="G13" i="10"/>
  <c r="D13" i="10"/>
  <c r="C13" i="10"/>
  <c r="B13" i="10"/>
  <c r="G12" i="10"/>
  <c r="D12" i="10"/>
  <c r="C12" i="10"/>
  <c r="B12" i="10"/>
  <c r="G11" i="10"/>
  <c r="D11" i="10"/>
  <c r="C11" i="10"/>
  <c r="B11" i="10"/>
  <c r="G10" i="10"/>
  <c r="D10" i="10"/>
  <c r="C10" i="10"/>
  <c r="B10" i="10"/>
  <c r="G9" i="10"/>
  <c r="D9" i="10"/>
  <c r="C9" i="10"/>
  <c r="B9" i="10"/>
  <c r="G8" i="10"/>
  <c r="D8" i="10"/>
  <c r="C8" i="10"/>
  <c r="B8" i="10"/>
  <c r="G7" i="10"/>
  <c r="D7" i="10"/>
  <c r="C7" i="10"/>
  <c r="B7" i="10"/>
  <c r="G6" i="10"/>
  <c r="D6" i="10"/>
  <c r="C6" i="10"/>
  <c r="B6" i="10"/>
  <c r="G5" i="10"/>
  <c r="D5" i="10"/>
  <c r="C5" i="10"/>
  <c r="B5" i="10"/>
  <c r="G4" i="10"/>
  <c r="D4" i="10"/>
  <c r="C4" i="10"/>
  <c r="B4" i="10"/>
  <c r="G3" i="10"/>
  <c r="D3" i="10"/>
  <c r="C3" i="10"/>
  <c r="B3" i="10"/>
  <c r="G59" i="9"/>
  <c r="D59" i="9"/>
  <c r="C59" i="9"/>
  <c r="B59" i="9"/>
  <c r="G58" i="9"/>
  <c r="D58" i="9"/>
  <c r="C58" i="9"/>
  <c r="B58" i="9"/>
  <c r="G57" i="9"/>
  <c r="D57" i="9"/>
  <c r="C57" i="9"/>
  <c r="B57" i="9"/>
  <c r="G56" i="9"/>
  <c r="D56" i="9"/>
  <c r="C56" i="9"/>
  <c r="B56" i="9"/>
  <c r="G55" i="9"/>
  <c r="D55" i="9"/>
  <c r="C55" i="9"/>
  <c r="B55" i="9"/>
  <c r="G54" i="9"/>
  <c r="D54" i="9"/>
  <c r="C54" i="9"/>
  <c r="B54" i="9"/>
  <c r="G53" i="9"/>
  <c r="D53" i="9"/>
  <c r="C53" i="9"/>
  <c r="B53" i="9"/>
  <c r="G52" i="9"/>
  <c r="D52" i="9"/>
  <c r="C52" i="9"/>
  <c r="B52" i="9"/>
  <c r="G51" i="9"/>
  <c r="D51" i="9"/>
  <c r="C51" i="9"/>
  <c r="B51" i="9"/>
  <c r="G50" i="9"/>
  <c r="D50" i="9"/>
  <c r="C50" i="9"/>
  <c r="B50" i="9"/>
  <c r="G49" i="9"/>
  <c r="D49" i="9"/>
  <c r="C49" i="9"/>
  <c r="B49" i="9"/>
  <c r="G48" i="9"/>
  <c r="D48" i="9"/>
  <c r="C48" i="9"/>
  <c r="B48" i="9"/>
  <c r="G47" i="9"/>
  <c r="D47" i="9"/>
  <c r="C47" i="9"/>
  <c r="B47" i="9"/>
  <c r="G46" i="9"/>
  <c r="D46" i="9"/>
  <c r="C46" i="9"/>
  <c r="B46" i="9"/>
  <c r="G45" i="9"/>
  <c r="D45" i="9"/>
  <c r="C45" i="9"/>
  <c r="B45" i="9"/>
  <c r="G44" i="9"/>
  <c r="D44" i="9"/>
  <c r="C44" i="9"/>
  <c r="B44" i="9"/>
  <c r="G43" i="9"/>
  <c r="D43" i="9"/>
  <c r="C43" i="9"/>
  <c r="B43" i="9"/>
  <c r="G42" i="9"/>
  <c r="D42" i="9"/>
  <c r="C42" i="9"/>
  <c r="B42" i="9"/>
  <c r="G41" i="9"/>
  <c r="D41" i="9"/>
  <c r="C41" i="9"/>
  <c r="B41" i="9"/>
  <c r="G40" i="9"/>
  <c r="D40" i="9"/>
  <c r="C40" i="9"/>
  <c r="B40" i="9"/>
  <c r="G39" i="9"/>
  <c r="D39" i="9"/>
  <c r="C39" i="9"/>
  <c r="B39" i="9"/>
  <c r="G38" i="9"/>
  <c r="D38" i="9"/>
  <c r="C38" i="9"/>
  <c r="B38" i="9"/>
  <c r="G37" i="9"/>
  <c r="D37" i="9"/>
  <c r="C37" i="9"/>
  <c r="B37" i="9"/>
  <c r="G36" i="9"/>
  <c r="D36" i="9"/>
  <c r="C36" i="9"/>
  <c r="B36" i="9"/>
  <c r="G35" i="9"/>
  <c r="D35" i="9"/>
  <c r="C35" i="9"/>
  <c r="B35" i="9"/>
  <c r="G34" i="9"/>
  <c r="D34" i="9"/>
  <c r="C34" i="9"/>
  <c r="B34" i="9"/>
  <c r="G33" i="9"/>
  <c r="D33" i="9"/>
  <c r="C33" i="9"/>
  <c r="B33" i="9"/>
  <c r="G32" i="9"/>
  <c r="D32" i="9"/>
  <c r="C32" i="9"/>
  <c r="B32" i="9"/>
  <c r="G31" i="9"/>
  <c r="D31" i="9"/>
  <c r="C31" i="9"/>
  <c r="B31" i="9"/>
  <c r="G30" i="9"/>
  <c r="D30" i="9"/>
  <c r="C30" i="9"/>
  <c r="B30" i="9"/>
  <c r="G29" i="9"/>
  <c r="D29" i="9"/>
  <c r="C29" i="9"/>
  <c r="B29" i="9"/>
  <c r="G28" i="9"/>
  <c r="D28" i="9"/>
  <c r="C28" i="9"/>
  <c r="B28" i="9"/>
  <c r="G27" i="9"/>
  <c r="D27" i="9"/>
  <c r="C27" i="9"/>
  <c r="B27" i="9"/>
  <c r="G26" i="9"/>
  <c r="D26" i="9"/>
  <c r="C26" i="9"/>
  <c r="B26" i="9"/>
  <c r="G25" i="9"/>
  <c r="D25" i="9"/>
  <c r="C25" i="9"/>
  <c r="B25" i="9"/>
  <c r="G24" i="9"/>
  <c r="D24" i="9"/>
  <c r="C24" i="9"/>
  <c r="B24" i="9"/>
  <c r="G23" i="9"/>
  <c r="D23" i="9"/>
  <c r="C23" i="9"/>
  <c r="B23" i="9"/>
  <c r="G22" i="9"/>
  <c r="D22" i="9"/>
  <c r="C22" i="9"/>
  <c r="B22" i="9"/>
  <c r="G21" i="9"/>
  <c r="D21" i="9"/>
  <c r="C21" i="9"/>
  <c r="B21" i="9"/>
  <c r="G20" i="9"/>
  <c r="D20" i="9"/>
  <c r="C20" i="9"/>
  <c r="B20" i="9"/>
  <c r="G19" i="9"/>
  <c r="D19" i="9"/>
  <c r="C19" i="9"/>
  <c r="B19" i="9"/>
  <c r="G18" i="9"/>
  <c r="D18" i="9"/>
  <c r="C18" i="9"/>
  <c r="B18" i="9"/>
  <c r="G17" i="9"/>
  <c r="D17" i="9"/>
  <c r="C17" i="9"/>
  <c r="B17" i="9"/>
  <c r="G16" i="9"/>
  <c r="D16" i="9"/>
  <c r="C16" i="9"/>
  <c r="B16" i="9"/>
  <c r="G15" i="9"/>
  <c r="D15" i="9"/>
  <c r="C15" i="9"/>
  <c r="B15" i="9"/>
  <c r="G14" i="9"/>
  <c r="D14" i="9"/>
  <c r="C14" i="9"/>
  <c r="B14" i="9"/>
  <c r="G13" i="9"/>
  <c r="D13" i="9"/>
  <c r="C13" i="9"/>
  <c r="B13" i="9"/>
  <c r="G12" i="9"/>
  <c r="D12" i="9"/>
  <c r="C12" i="9"/>
  <c r="B12" i="9"/>
  <c r="G11" i="9"/>
  <c r="D11" i="9"/>
  <c r="C11" i="9"/>
  <c r="B11" i="9"/>
  <c r="G10" i="9"/>
  <c r="D10" i="9"/>
  <c r="C10" i="9"/>
  <c r="B10" i="9"/>
  <c r="G9" i="9"/>
  <c r="D9" i="9"/>
  <c r="C9" i="9"/>
  <c r="B9" i="9"/>
  <c r="G8" i="9"/>
  <c r="D8" i="9"/>
  <c r="C8" i="9"/>
  <c r="B8" i="9"/>
  <c r="G7" i="9"/>
  <c r="D7" i="9"/>
  <c r="C7" i="9"/>
  <c r="B7" i="9"/>
  <c r="G6" i="9"/>
  <c r="D6" i="9"/>
  <c r="C6" i="9"/>
  <c r="B6" i="9"/>
  <c r="G5" i="9"/>
  <c r="D5" i="9"/>
  <c r="C5" i="9"/>
  <c r="B5" i="9"/>
  <c r="G4" i="9"/>
  <c r="D4" i="9"/>
  <c r="C4" i="9"/>
  <c r="B4" i="9"/>
  <c r="G3" i="9"/>
  <c r="D3" i="9"/>
  <c r="C3" i="9"/>
  <c r="B3" i="9"/>
  <c r="G59" i="8"/>
  <c r="D59" i="8"/>
  <c r="C59" i="8"/>
  <c r="B59" i="8"/>
  <c r="G58" i="8"/>
  <c r="D58" i="8"/>
  <c r="C58" i="8"/>
  <c r="B58" i="8"/>
  <c r="G57" i="8"/>
  <c r="D57" i="8"/>
  <c r="C57" i="8"/>
  <c r="B57" i="8"/>
  <c r="G56" i="8"/>
  <c r="D56" i="8"/>
  <c r="C56" i="8"/>
  <c r="B56" i="8"/>
  <c r="G55" i="8"/>
  <c r="D55" i="8"/>
  <c r="C55" i="8"/>
  <c r="B55" i="8"/>
  <c r="G54" i="8"/>
  <c r="D54" i="8"/>
  <c r="C54" i="8"/>
  <c r="B54" i="8"/>
  <c r="G53" i="8"/>
  <c r="D53" i="8"/>
  <c r="C53" i="8"/>
  <c r="B53" i="8"/>
  <c r="G52" i="8"/>
  <c r="D52" i="8"/>
  <c r="C52" i="8"/>
  <c r="B52" i="8"/>
  <c r="G51" i="8"/>
  <c r="D51" i="8"/>
  <c r="C51" i="8"/>
  <c r="B51" i="8"/>
  <c r="G50" i="8"/>
  <c r="D50" i="8"/>
  <c r="C50" i="8"/>
  <c r="B50" i="8"/>
  <c r="G49" i="8"/>
  <c r="D49" i="8"/>
  <c r="C49" i="8"/>
  <c r="B49" i="8"/>
  <c r="G48" i="8"/>
  <c r="D48" i="8"/>
  <c r="C48" i="8"/>
  <c r="B48" i="8"/>
  <c r="G47" i="8"/>
  <c r="D47" i="8"/>
  <c r="C47" i="8"/>
  <c r="B47" i="8"/>
  <c r="G46" i="8"/>
  <c r="D46" i="8"/>
  <c r="C46" i="8"/>
  <c r="B46" i="8"/>
  <c r="G45" i="8"/>
  <c r="D45" i="8"/>
  <c r="C45" i="8"/>
  <c r="B45" i="8"/>
  <c r="G44" i="8"/>
  <c r="D44" i="8"/>
  <c r="C44" i="8"/>
  <c r="B44" i="8"/>
  <c r="G43" i="8"/>
  <c r="D43" i="8"/>
  <c r="C43" i="8"/>
  <c r="B43" i="8"/>
  <c r="G42" i="8"/>
  <c r="D42" i="8"/>
  <c r="C42" i="8"/>
  <c r="B42" i="8"/>
  <c r="G41" i="8"/>
  <c r="D41" i="8"/>
  <c r="C41" i="8"/>
  <c r="B41" i="8"/>
  <c r="G40" i="8"/>
  <c r="D40" i="8"/>
  <c r="C40" i="8"/>
  <c r="B40" i="8"/>
  <c r="G39" i="8"/>
  <c r="D39" i="8"/>
  <c r="C39" i="8"/>
  <c r="B39" i="8"/>
  <c r="G38" i="8"/>
  <c r="D38" i="8"/>
  <c r="C38" i="8"/>
  <c r="B38" i="8"/>
  <c r="G37" i="8"/>
  <c r="D37" i="8"/>
  <c r="C37" i="8"/>
  <c r="B37" i="8"/>
  <c r="G36" i="8"/>
  <c r="D36" i="8"/>
  <c r="C36" i="8"/>
  <c r="B36" i="8"/>
  <c r="G35" i="8"/>
  <c r="D35" i="8"/>
  <c r="C35" i="8"/>
  <c r="B35" i="8"/>
  <c r="G34" i="8"/>
  <c r="D34" i="8"/>
  <c r="C34" i="8"/>
  <c r="B34" i="8"/>
  <c r="G33" i="8"/>
  <c r="D33" i="8"/>
  <c r="C33" i="8"/>
  <c r="B33" i="8"/>
  <c r="G32" i="8"/>
  <c r="D32" i="8"/>
  <c r="C32" i="8"/>
  <c r="B32" i="8"/>
  <c r="G31" i="8"/>
  <c r="D31" i="8"/>
  <c r="C31" i="8"/>
  <c r="B31" i="8"/>
  <c r="G30" i="8"/>
  <c r="D30" i="8"/>
  <c r="C30" i="8"/>
  <c r="B30" i="8"/>
  <c r="G29" i="8"/>
  <c r="D29" i="8"/>
  <c r="C29" i="8"/>
  <c r="B29" i="8"/>
  <c r="G28" i="8"/>
  <c r="D28" i="8"/>
  <c r="C28" i="8"/>
  <c r="B28" i="8"/>
  <c r="G27" i="8"/>
  <c r="D27" i="8"/>
  <c r="C27" i="8"/>
  <c r="B27" i="8"/>
  <c r="G26" i="8"/>
  <c r="D26" i="8"/>
  <c r="C26" i="8"/>
  <c r="B26" i="8"/>
  <c r="G25" i="8"/>
  <c r="D25" i="8"/>
  <c r="C25" i="8"/>
  <c r="B25" i="8"/>
  <c r="G24" i="8"/>
  <c r="D24" i="8"/>
  <c r="C24" i="8"/>
  <c r="B24" i="8"/>
  <c r="G23" i="8"/>
  <c r="D23" i="8"/>
  <c r="C23" i="8"/>
  <c r="B23" i="8"/>
  <c r="G22" i="8"/>
  <c r="D22" i="8"/>
  <c r="C22" i="8"/>
  <c r="B22" i="8"/>
  <c r="G21" i="8"/>
  <c r="D21" i="8"/>
  <c r="C21" i="8"/>
  <c r="B21" i="8"/>
  <c r="G20" i="8"/>
  <c r="D20" i="8"/>
  <c r="C20" i="8"/>
  <c r="B20" i="8"/>
  <c r="G19" i="8"/>
  <c r="D19" i="8"/>
  <c r="C19" i="8"/>
  <c r="B19" i="8"/>
  <c r="G18" i="8"/>
  <c r="D18" i="8"/>
  <c r="C18" i="8"/>
  <c r="B18" i="8"/>
  <c r="G17" i="8"/>
  <c r="D17" i="8"/>
  <c r="C17" i="8"/>
  <c r="B17" i="8"/>
  <c r="G16" i="8"/>
  <c r="D16" i="8"/>
  <c r="C16" i="8"/>
  <c r="B16" i="8"/>
  <c r="G15" i="8"/>
  <c r="D15" i="8"/>
  <c r="C15" i="8"/>
  <c r="B15" i="8"/>
  <c r="G14" i="8"/>
  <c r="D14" i="8"/>
  <c r="C14" i="8"/>
  <c r="B14" i="8"/>
  <c r="G13" i="8"/>
  <c r="D13" i="8"/>
  <c r="C13" i="8"/>
  <c r="B13" i="8"/>
  <c r="G12" i="8"/>
  <c r="D12" i="8"/>
  <c r="C12" i="8"/>
  <c r="B12" i="8"/>
  <c r="G11" i="8"/>
  <c r="D11" i="8"/>
  <c r="C11" i="8"/>
  <c r="B11" i="8"/>
  <c r="G10" i="8"/>
  <c r="D10" i="8"/>
  <c r="C10" i="8"/>
  <c r="B10" i="8"/>
  <c r="G9" i="8"/>
  <c r="D9" i="8"/>
  <c r="C9" i="8"/>
  <c r="B9" i="8"/>
  <c r="G8" i="8"/>
  <c r="D8" i="8"/>
  <c r="C8" i="8"/>
  <c r="B8" i="8"/>
  <c r="G7" i="8"/>
  <c r="D7" i="8"/>
  <c r="C7" i="8"/>
  <c r="B7" i="8"/>
  <c r="G6" i="8"/>
  <c r="D6" i="8"/>
  <c r="C6" i="8"/>
  <c r="B6" i="8"/>
  <c r="G5" i="8"/>
  <c r="D5" i="8"/>
  <c r="C5" i="8"/>
  <c r="B5" i="8"/>
  <c r="G4" i="8"/>
  <c r="D4" i="8"/>
  <c r="C4" i="8"/>
  <c r="B4" i="8"/>
  <c r="G3" i="8"/>
  <c r="D3" i="8"/>
  <c r="C3" i="8"/>
  <c r="B3" i="8"/>
  <c r="G59" i="7"/>
  <c r="D59" i="7"/>
  <c r="C59" i="7"/>
  <c r="B59" i="7"/>
  <c r="G58" i="7"/>
  <c r="D58" i="7"/>
  <c r="C58" i="7"/>
  <c r="B58" i="7"/>
  <c r="G57" i="7"/>
  <c r="D57" i="7"/>
  <c r="C57" i="7"/>
  <c r="B57" i="7"/>
  <c r="G56" i="7"/>
  <c r="D56" i="7"/>
  <c r="C56" i="7"/>
  <c r="B56" i="7"/>
  <c r="G55" i="7"/>
  <c r="D55" i="7"/>
  <c r="C55" i="7"/>
  <c r="B55" i="7"/>
  <c r="G54" i="7"/>
  <c r="D54" i="7"/>
  <c r="C54" i="7"/>
  <c r="B54" i="7"/>
  <c r="G53" i="7"/>
  <c r="D53" i="7"/>
  <c r="C53" i="7"/>
  <c r="B53" i="7"/>
  <c r="G52" i="7"/>
  <c r="D52" i="7"/>
  <c r="C52" i="7"/>
  <c r="B52" i="7"/>
  <c r="G51" i="7"/>
  <c r="D51" i="7"/>
  <c r="C51" i="7"/>
  <c r="B51" i="7"/>
  <c r="G50" i="7"/>
  <c r="D50" i="7"/>
  <c r="C50" i="7"/>
  <c r="B50" i="7"/>
  <c r="G49" i="7"/>
  <c r="D49" i="7"/>
  <c r="C49" i="7"/>
  <c r="B49" i="7"/>
  <c r="G48" i="7"/>
  <c r="D48" i="7"/>
  <c r="C48" i="7"/>
  <c r="B48" i="7"/>
  <c r="G47" i="7"/>
  <c r="D47" i="7"/>
  <c r="C47" i="7"/>
  <c r="B47" i="7"/>
  <c r="G46" i="7"/>
  <c r="D46" i="7"/>
  <c r="C46" i="7"/>
  <c r="B46" i="7"/>
  <c r="G45" i="7"/>
  <c r="D45" i="7"/>
  <c r="C45" i="7"/>
  <c r="B45" i="7"/>
  <c r="G44" i="7"/>
  <c r="D44" i="7"/>
  <c r="C44" i="7"/>
  <c r="B44" i="7"/>
  <c r="G43" i="7"/>
  <c r="D43" i="7"/>
  <c r="C43" i="7"/>
  <c r="B43" i="7"/>
  <c r="G42" i="7"/>
  <c r="D42" i="7"/>
  <c r="C42" i="7"/>
  <c r="B42" i="7"/>
  <c r="G41" i="7"/>
  <c r="D41" i="7"/>
  <c r="C41" i="7"/>
  <c r="B41" i="7"/>
  <c r="G40" i="7"/>
  <c r="D40" i="7"/>
  <c r="C40" i="7"/>
  <c r="B40" i="7"/>
  <c r="G39" i="7"/>
  <c r="D39" i="7"/>
  <c r="C39" i="7"/>
  <c r="B39" i="7"/>
  <c r="G38" i="7"/>
  <c r="D38" i="7"/>
  <c r="C38" i="7"/>
  <c r="B38" i="7"/>
  <c r="G37" i="7"/>
  <c r="D37" i="7"/>
  <c r="C37" i="7"/>
  <c r="B37" i="7"/>
  <c r="G36" i="7"/>
  <c r="D36" i="7"/>
  <c r="C36" i="7"/>
  <c r="B36" i="7"/>
  <c r="G35" i="7"/>
  <c r="D35" i="7"/>
  <c r="C35" i="7"/>
  <c r="B35" i="7"/>
  <c r="G34" i="7"/>
  <c r="D34" i="7"/>
  <c r="C34" i="7"/>
  <c r="B34" i="7"/>
  <c r="G33" i="7"/>
  <c r="D33" i="7"/>
  <c r="C33" i="7"/>
  <c r="B33" i="7"/>
  <c r="G32" i="7"/>
  <c r="D32" i="7"/>
  <c r="C32" i="7"/>
  <c r="B32" i="7"/>
  <c r="G31" i="7"/>
  <c r="D31" i="7"/>
  <c r="C31" i="7"/>
  <c r="B31" i="7"/>
  <c r="G30" i="7"/>
  <c r="D30" i="7"/>
  <c r="C30" i="7"/>
  <c r="B30" i="7"/>
  <c r="G29" i="7"/>
  <c r="D29" i="7"/>
  <c r="C29" i="7"/>
  <c r="B29" i="7"/>
  <c r="G28" i="7"/>
  <c r="D28" i="7"/>
  <c r="C28" i="7"/>
  <c r="B28" i="7"/>
  <c r="G27" i="7"/>
  <c r="D27" i="7"/>
  <c r="C27" i="7"/>
  <c r="B27" i="7"/>
  <c r="G26" i="7"/>
  <c r="D26" i="7"/>
  <c r="C26" i="7"/>
  <c r="B26" i="7"/>
  <c r="G25" i="7"/>
  <c r="D25" i="7"/>
  <c r="C25" i="7"/>
  <c r="B25" i="7"/>
  <c r="G24" i="7"/>
  <c r="D24" i="7"/>
  <c r="C24" i="7"/>
  <c r="B24" i="7"/>
  <c r="G23" i="7"/>
  <c r="D23" i="7"/>
  <c r="C23" i="7"/>
  <c r="B23" i="7"/>
  <c r="G22" i="7"/>
  <c r="D22" i="7"/>
  <c r="C22" i="7"/>
  <c r="B22" i="7"/>
  <c r="G21" i="7"/>
  <c r="D21" i="7"/>
  <c r="C21" i="7"/>
  <c r="B21" i="7"/>
  <c r="G20" i="7"/>
  <c r="D20" i="7"/>
  <c r="C20" i="7"/>
  <c r="B20" i="7"/>
  <c r="G19" i="7"/>
  <c r="D19" i="7"/>
  <c r="C19" i="7"/>
  <c r="B19" i="7"/>
  <c r="G18" i="7"/>
  <c r="D18" i="7"/>
  <c r="C18" i="7"/>
  <c r="B18" i="7"/>
  <c r="G17" i="7"/>
  <c r="D17" i="7"/>
  <c r="C17" i="7"/>
  <c r="B17" i="7"/>
  <c r="G16" i="7"/>
  <c r="D16" i="7"/>
  <c r="C16" i="7"/>
  <c r="B16" i="7"/>
  <c r="G15" i="7"/>
  <c r="D15" i="7"/>
  <c r="C15" i="7"/>
  <c r="B15" i="7"/>
  <c r="G14" i="7"/>
  <c r="D14" i="7"/>
  <c r="C14" i="7"/>
  <c r="B14" i="7"/>
  <c r="G13" i="7"/>
  <c r="D13" i="7"/>
  <c r="C13" i="7"/>
  <c r="B13" i="7"/>
  <c r="G12" i="7"/>
  <c r="D12" i="7"/>
  <c r="C12" i="7"/>
  <c r="B12" i="7"/>
  <c r="G11" i="7"/>
  <c r="D11" i="7"/>
  <c r="C11" i="7"/>
  <c r="B11" i="7"/>
  <c r="G10" i="7"/>
  <c r="D10" i="7"/>
  <c r="C10" i="7"/>
  <c r="B10" i="7"/>
  <c r="G9" i="7"/>
  <c r="D9" i="7"/>
  <c r="C9" i="7"/>
  <c r="B9" i="7"/>
  <c r="G8" i="7"/>
  <c r="D8" i="7"/>
  <c r="C8" i="7"/>
  <c r="B8" i="7"/>
  <c r="D7" i="7"/>
  <c r="C7" i="7"/>
  <c r="B7" i="7"/>
  <c r="G6" i="7"/>
  <c r="D6" i="7"/>
  <c r="C6" i="7"/>
  <c r="B6" i="7"/>
  <c r="G5" i="7"/>
  <c r="D5" i="7"/>
  <c r="C5" i="7"/>
  <c r="B5" i="7"/>
  <c r="G4" i="7"/>
  <c r="D4" i="7"/>
  <c r="C4" i="7"/>
  <c r="B4" i="7"/>
  <c r="G3" i="7"/>
  <c r="D3" i="7"/>
  <c r="C3" i="7"/>
  <c r="B3" i="7"/>
  <c r="B2" i="7"/>
  <c r="G61" i="7" l="1"/>
  <c r="D7" i="1" s="1"/>
  <c r="D11" i="1" s="1"/>
  <c r="G61" i="8"/>
  <c r="D15" i="1" s="1"/>
  <c r="G61" i="11"/>
  <c r="D37" i="1" s="1"/>
  <c r="D40" i="1" s="1"/>
  <c r="G61" i="12"/>
  <c r="D44" i="1" s="1"/>
  <c r="D47" i="1" s="1"/>
  <c r="G61" i="9"/>
  <c r="D23" i="1" s="1"/>
  <c r="D26" i="1" s="1"/>
  <c r="G61" i="10"/>
  <c r="D30" i="1" s="1"/>
  <c r="D33" i="1" s="1"/>
  <c r="G61" i="13"/>
  <c r="D51" i="1" s="1"/>
  <c r="D54" i="1" s="1"/>
  <c r="C6" i="5" l="1"/>
  <c r="D57" i="1" l="1"/>
  <c r="C10" i="5" s="1"/>
  <c r="C22" i="5" l="1"/>
  <c r="C24" i="5" s="1"/>
  <c r="C14" i="5"/>
  <c r="C16" i="5" s="1"/>
  <c r="C30" i="5"/>
  <c r="C32" i="5" s="1"/>
  <c r="C18" i="5"/>
  <c r="C20" i="5" s="1"/>
  <c r="C26" i="5"/>
  <c r="C28" i="5" s="1"/>
  <c r="C12" i="5"/>
  <c r="C34" i="5"/>
  <c r="C35" i="5" l="1"/>
  <c r="C36" i="5" s="1"/>
  <c r="C38" i="5" s="1"/>
  <c r="D58" i="1" s="1"/>
</calcChain>
</file>

<file path=xl/sharedStrings.xml><?xml version="1.0" encoding="utf-8"?>
<sst xmlns="http://schemas.openxmlformats.org/spreadsheetml/2006/main" count="204" uniqueCount="105">
  <si>
    <t>TOTAL BASE WORK ONLY</t>
  </si>
  <si>
    <t>LINE</t>
  </si>
  <si>
    <t>DESCRIPTION</t>
  </si>
  <si>
    <t>Base Work Only</t>
  </si>
  <si>
    <t>Commission's Contract Contingency</t>
  </si>
  <si>
    <t>Accepted by the Commission</t>
  </si>
  <si>
    <t>FIRM NAME:</t>
  </si>
  <si>
    <t>TOTAL BASE BID</t>
  </si>
  <si>
    <t>Sitework Allowance</t>
  </si>
  <si>
    <t>ALLEY 2</t>
  </si>
  <si>
    <t>ALLEY 3</t>
  </si>
  <si>
    <t>ALLEY 4</t>
  </si>
  <si>
    <t>ALLEY 5</t>
  </si>
  <si>
    <t>ALLEY 6</t>
  </si>
  <si>
    <t>ALLEY 7</t>
  </si>
  <si>
    <t>AMOUNT</t>
  </si>
  <si>
    <t>GRAND TOTAL BASE BID - ALL ALLEYS (VARIOUS LOCATIONS): PACKAGE 1</t>
  </si>
  <si>
    <t>GRAND TOTAL AWARD CRITERIA FIGURE - ALL ALLEYS (VARIOUS LOCATIONS): PACKAGE 1</t>
  </si>
  <si>
    <t>PROJECT NAME:</t>
  </si>
  <si>
    <t>CDOT Capital Program - Alleys (Various Locations) PACKAGE 1</t>
  </si>
  <si>
    <t>CONTRACT NO:</t>
  </si>
  <si>
    <t>C1607</t>
  </si>
  <si>
    <t>PROJECT NO:</t>
  </si>
  <si>
    <t>22356A-G</t>
  </si>
  <si>
    <t>FORMULA</t>
  </si>
  <si>
    <t>Line 2.  Minority Journeyman (Maximum figure 0.70)</t>
  </si>
  <si>
    <t>Line 3.  Multiply Line 2 by Line 1 by 0.04</t>
  </si>
  <si>
    <t>Line 4.  Minority Apprentice (Maximum figure 0.70)</t>
  </si>
  <si>
    <t>Line 5.  Multiply Line 4 by Line 1 by 0.03</t>
  </si>
  <si>
    <t>Line 6.  Minority Laborer (Maximum figure 0.70)</t>
  </si>
  <si>
    <t>Line 7. Multiply Line 6 by Line 1 by 0.01</t>
  </si>
  <si>
    <t>Line 8.  Female Journeyman (Maximum figure 0.15)</t>
  </si>
  <si>
    <t>Line 9. Multiply Line 8 by Line 1 by 0.04</t>
  </si>
  <si>
    <t>Line 10.  Female Apprentice (Maximum figure 0.15)</t>
  </si>
  <si>
    <t>Line 11.  Multiply Line 10 by Line 1 by 0.03</t>
  </si>
  <si>
    <t>Line 12.  Female Laborer (Maximum figure 0.15)</t>
  </si>
  <si>
    <t>Line 13. Multiply Line 12 by Line 1 by 0.01</t>
  </si>
  <si>
    <t>Line 14.  Total of Lines 3, 5, 7, 9, 11, and 13</t>
  </si>
  <si>
    <t xml:space="preserve">Line 15. Total Award Criteria </t>
  </si>
  <si>
    <t>TOTAL AWARD CRITERIA (Line 15)</t>
  </si>
  <si>
    <t>BIDDER'S INFORMATION</t>
  </si>
  <si>
    <t>Firm Name:</t>
  </si>
  <si>
    <t>Date:</t>
  </si>
  <si>
    <t>NOTES/INSTRUCTIONS</t>
  </si>
  <si>
    <r>
      <rPr>
        <sz val="11"/>
        <color theme="1"/>
        <rFont val="Arial Narrow"/>
        <family val="2"/>
      </rPr>
      <t xml:space="preserve">1.  Prior to submitting your bid electronically, please do the following:
     a.	</t>
    </r>
    <r>
      <rPr>
        <b/>
        <sz val="11"/>
        <color theme="1"/>
        <rFont val="Arial Narrow"/>
        <family val="2"/>
      </rPr>
      <t>Ensure</t>
    </r>
    <r>
      <rPr>
        <sz val="11"/>
        <color theme="1"/>
        <rFont val="Arial Narrow"/>
        <family val="2"/>
      </rPr>
      <t xml:space="preserve"> Lines 2, 4, 6, 8, 10, and 12 in the Formula column and the Bidder's Information section have been populated. 
     b.	</t>
    </r>
    <r>
      <rPr>
        <b/>
        <sz val="11"/>
        <color theme="1"/>
        <rFont val="Arial Narrow"/>
        <family val="2"/>
      </rPr>
      <t>Save</t>
    </r>
    <r>
      <rPr>
        <sz val="11"/>
        <color theme="1"/>
        <rFont val="Arial Narrow"/>
        <family val="2"/>
      </rPr>
      <t xml:space="preserve"> the file.
     c.	</t>
    </r>
    <r>
      <rPr>
        <b/>
        <sz val="11"/>
        <color theme="1"/>
        <rFont val="Arial Narrow"/>
        <family val="2"/>
      </rPr>
      <t>Convert</t>
    </r>
    <r>
      <rPr>
        <sz val="11"/>
        <color theme="1"/>
        <rFont val="Arial Narrow"/>
        <family val="2"/>
      </rPr>
      <t xml:space="preserve"> the file to PDF.
    d.	</t>
    </r>
    <r>
      <rPr>
        <b/>
        <sz val="11"/>
        <color theme="1"/>
        <rFont val="Arial Narrow"/>
        <family val="2"/>
      </rPr>
      <t>Include</t>
    </r>
    <r>
      <rPr>
        <sz val="11"/>
        <color theme="1"/>
        <rFont val="Arial Narrow"/>
        <family val="2"/>
      </rPr>
      <t xml:space="preserve"> copy of the Award Criteria Figure worksheet </t>
    </r>
    <r>
      <rPr>
        <b/>
        <sz val="11"/>
        <color theme="1"/>
        <rFont val="Arial Narrow"/>
        <family val="2"/>
      </rPr>
      <t>within</t>
    </r>
    <r>
      <rPr>
        <sz val="11"/>
        <color theme="1"/>
        <rFont val="Arial Narrow"/>
        <family val="2"/>
      </rPr>
      <t xml:space="preserve"> the scanned copy of the bid. 
    e.	</t>
    </r>
    <r>
      <rPr>
        <b/>
        <sz val="11"/>
        <color theme="1"/>
        <rFont val="Arial Narrow"/>
        <family val="2"/>
      </rPr>
      <t>Attach</t>
    </r>
    <r>
      <rPr>
        <sz val="11"/>
        <color theme="1"/>
        <rFont val="Arial Narrow"/>
        <family val="2"/>
      </rPr>
      <t xml:space="preserve"> the PDF version, </t>
    </r>
    <r>
      <rPr>
        <b/>
        <sz val="11"/>
        <color theme="1"/>
        <rFont val="Arial Narrow"/>
        <family val="2"/>
      </rPr>
      <t>along with</t>
    </r>
    <r>
      <rPr>
        <sz val="11"/>
        <color theme="1"/>
        <rFont val="Arial Narrow"/>
        <family val="2"/>
      </rPr>
      <t xml:space="preserve"> the scanned copy of the bid.
    f.	</t>
    </r>
    <r>
      <rPr>
        <b/>
        <sz val="11"/>
        <color theme="1"/>
        <rFont val="Arial Narrow"/>
        <family val="2"/>
      </rPr>
      <t>Send email</t>
    </r>
    <r>
      <rPr>
        <sz val="11"/>
        <color theme="1"/>
        <rFont val="Arial Narrow"/>
        <family val="2"/>
      </rPr>
      <t xml:space="preserve"> to: bids@pbchicago.com and james.borkman@cityofchicago.org.  </t>
    </r>
  </si>
  <si>
    <t>2. Line 1. (Based on Total Base Bid) automatically populates from Bid Form.</t>
  </si>
  <si>
    <t>3. Bidder is to populate Lines 2, 4, 6, 8, 10, and 12 (fields shaded Light Green).</t>
  </si>
  <si>
    <t>4. Lines 2, 4, 6, 8, 10, and 12 are to be entered in decimals.  (ie 5% participation = 0.05, 15% participation = 0.15, 50% participation = .50)</t>
  </si>
  <si>
    <r>
      <t xml:space="preserve">5.  </t>
    </r>
    <r>
      <rPr>
        <b/>
        <sz val="11"/>
        <color theme="0"/>
        <rFont val="Arial Narrow"/>
        <family val="2"/>
      </rPr>
      <t>TOTAL AWARD CRITERIA</t>
    </r>
    <r>
      <rPr>
        <sz val="11"/>
        <color theme="0"/>
        <rFont val="Arial Narrow"/>
        <family val="2"/>
      </rPr>
      <t xml:space="preserve"> automatically populates.</t>
    </r>
  </si>
  <si>
    <t>Line 1. (Based on Grand Total Base Bid)</t>
  </si>
  <si>
    <t>22356A - Belle Plaine</t>
  </si>
  <si>
    <t>22356B - Roscoe/Clark</t>
  </si>
  <si>
    <t>22356C - Waveland/Troy</t>
  </si>
  <si>
    <t>22356D - Hollywood/Hermitage</t>
  </si>
  <si>
    <t>22356E - Glenlake/Paulina</t>
  </si>
  <si>
    <t>22356F - Wilson/Sunnyside</t>
  </si>
  <si>
    <t>22356G - North Shore/Artesian</t>
  </si>
  <si>
    <t>TOTAL AMOUNTS</t>
  </si>
  <si>
    <t>Cost</t>
  </si>
  <si>
    <t>Unit Price</t>
  </si>
  <si>
    <t>Estimated Quantity</t>
  </si>
  <si>
    <t>Unit</t>
  </si>
  <si>
    <t>Description</t>
  </si>
  <si>
    <t>Line</t>
  </si>
  <si>
    <t>Code Number</t>
  </si>
  <si>
    <t>Contract No.</t>
  </si>
  <si>
    <t>Project Name:</t>
  </si>
  <si>
    <t>Chicago Department of Transporation Capital Program Alleys (Various) - Package 1</t>
  </si>
  <si>
    <t>Total 22356A Belle Plaine</t>
  </si>
  <si>
    <t>Total 22356B Roscoe/Clark</t>
  </si>
  <si>
    <t>Total 22356C Waveland/Troy</t>
  </si>
  <si>
    <t>Total 22356D Hollywood/Hermitage</t>
  </si>
  <si>
    <t>Total 22356E Glenlake/Paulina</t>
  </si>
  <si>
    <t>Total 22356F Wilson/Sunnyside</t>
  </si>
  <si>
    <t>Total 22356G North Shore/Artesian</t>
  </si>
  <si>
    <t>Project Nos.</t>
  </si>
  <si>
    <r>
      <t xml:space="preserve">AWARD CRITERA FIGURE FORMULA                                                                                                                                                                                                                                                                                                                                                                  </t>
    </r>
    <r>
      <rPr>
        <b/>
        <sz val="14"/>
        <rFont val="Arial Narrow"/>
        <family val="2"/>
      </rPr>
      <t>(For Electronic Submission)</t>
    </r>
  </si>
  <si>
    <t>Name:</t>
  </si>
  <si>
    <t>Address:</t>
  </si>
  <si>
    <t>Light Purple</t>
  </si>
  <si>
    <t xml:space="preserve">Base Work Only </t>
  </si>
  <si>
    <t>Light Blue</t>
  </si>
  <si>
    <t xml:space="preserve">Contingency(ies) </t>
  </si>
  <si>
    <t>Light Yellow</t>
  </si>
  <si>
    <t>Allowance(s)</t>
  </si>
  <si>
    <t>Orange</t>
  </si>
  <si>
    <t>Total Base Bid</t>
  </si>
  <si>
    <t>Equals Line 1 through 3.  Total Base Bid automatically populates.</t>
  </si>
  <si>
    <t>Green</t>
  </si>
  <si>
    <t xml:space="preserve">Total Award Criteria Figure </t>
  </si>
  <si>
    <t>Based on Line 4 (Totat Base Bid figure).  Total Award Criteria Figure automatically populates from Award Criteria Figure Worksheet.</t>
  </si>
  <si>
    <r>
      <t xml:space="preserve">SURETY INFORMATION
</t>
    </r>
    <r>
      <rPr>
        <b/>
        <sz val="8"/>
        <color theme="1"/>
        <rFont val="Arial Narrow"/>
        <family val="2"/>
      </rPr>
      <t>(Provide Legal Name and address of Surety)</t>
    </r>
  </si>
  <si>
    <t>Amount is fixed and will automatically calculate to determine Totatl Base Bid (Total of all Alleys)</t>
  </si>
  <si>
    <t>Amount is fixed and will automatically calculate to determine Totatl Base Bid (Total of All Alleys)</t>
  </si>
  <si>
    <r>
      <t xml:space="preserve">Prior to submitting your bid electronically, please do the following:
1.	</t>
    </r>
    <r>
      <rPr>
        <b/>
        <sz val="10"/>
        <color theme="1"/>
        <rFont val="Arial Narrow"/>
        <family val="2"/>
      </rPr>
      <t>Ensure</t>
    </r>
    <r>
      <rPr>
        <sz val="10"/>
        <color theme="1"/>
        <rFont val="Arial Narrow"/>
        <family val="2"/>
      </rPr>
      <t xml:space="preserve"> ALL SEVEN (7) Schedule of Prices Worksheets are Complete.
2. </t>
    </r>
    <r>
      <rPr>
        <b/>
        <sz val="10"/>
        <color theme="1"/>
        <rFont val="Arial Narrow"/>
        <family val="2"/>
      </rPr>
      <t>Ensure</t>
    </r>
    <r>
      <rPr>
        <sz val="10"/>
        <color theme="1"/>
        <rFont val="Arial Narrow"/>
        <family val="2"/>
      </rPr>
      <t xml:space="preserve"> Award Criteria Worksheet is Complete.
3. </t>
    </r>
    <r>
      <rPr>
        <b/>
        <sz val="10"/>
        <color theme="1"/>
        <rFont val="Arial Narrow"/>
        <family val="2"/>
      </rPr>
      <t>Ensure</t>
    </r>
    <r>
      <rPr>
        <sz val="10"/>
        <color theme="1"/>
        <rFont val="Arial Narrow"/>
        <family val="2"/>
      </rPr>
      <t xml:space="preserve"> Surety Information section, and Bidder's Information section have been populated.
4.	</t>
    </r>
    <r>
      <rPr>
        <b/>
        <sz val="10"/>
        <color theme="1"/>
        <rFont val="Arial Narrow"/>
        <family val="2"/>
      </rPr>
      <t>Save</t>
    </r>
    <r>
      <rPr>
        <sz val="10"/>
        <color theme="1"/>
        <rFont val="Arial Narrow"/>
        <family val="2"/>
      </rPr>
      <t xml:space="preserve"> the file.
5.	</t>
    </r>
    <r>
      <rPr>
        <b/>
        <sz val="10"/>
        <color theme="1"/>
        <rFont val="Arial Narrow"/>
        <family val="2"/>
      </rPr>
      <t>Convert</t>
    </r>
    <r>
      <rPr>
        <sz val="10"/>
        <color theme="1"/>
        <rFont val="Arial Narrow"/>
        <family val="2"/>
      </rPr>
      <t xml:space="preserve"> the file to PDF.
6.	</t>
    </r>
    <r>
      <rPr>
        <b/>
        <sz val="10"/>
        <color theme="1"/>
        <rFont val="Arial Narrow"/>
        <family val="2"/>
      </rPr>
      <t>Include</t>
    </r>
    <r>
      <rPr>
        <sz val="10"/>
        <color theme="1"/>
        <rFont val="Arial Narrow"/>
        <family val="2"/>
      </rPr>
      <t xml:space="preserve"> copy of the Bid Form and Schedule of Prices </t>
    </r>
    <r>
      <rPr>
        <b/>
        <sz val="10"/>
        <color theme="1"/>
        <rFont val="Arial Narrow"/>
        <family val="2"/>
      </rPr>
      <t>within</t>
    </r>
    <r>
      <rPr>
        <sz val="10"/>
        <color theme="1"/>
        <rFont val="Arial Narrow"/>
        <family val="2"/>
      </rPr>
      <t xml:space="preserve"> the scanned copy of the bid. 
7.	</t>
    </r>
    <r>
      <rPr>
        <b/>
        <sz val="10"/>
        <color theme="1"/>
        <rFont val="Arial Narrow"/>
        <family val="2"/>
      </rPr>
      <t>Attach</t>
    </r>
    <r>
      <rPr>
        <sz val="10"/>
        <color theme="1"/>
        <rFont val="Arial Narrow"/>
        <family val="2"/>
      </rPr>
      <t xml:space="preserve"> the PDF version, </t>
    </r>
    <r>
      <rPr>
        <b/>
        <sz val="10"/>
        <color theme="1"/>
        <rFont val="Arial Narrow"/>
        <family val="2"/>
      </rPr>
      <t>along with</t>
    </r>
    <r>
      <rPr>
        <sz val="10"/>
        <color theme="1"/>
        <rFont val="Arial Narrow"/>
        <family val="2"/>
      </rPr>
      <t xml:space="preserve"> the scanned copy of the bid.
8.	</t>
    </r>
    <r>
      <rPr>
        <b/>
        <sz val="10"/>
        <color theme="1"/>
        <rFont val="Arial Narrow"/>
        <family val="2"/>
      </rPr>
      <t>Send email</t>
    </r>
    <r>
      <rPr>
        <sz val="10"/>
        <color theme="1"/>
        <rFont val="Arial Narrow"/>
        <family val="2"/>
      </rPr>
      <t xml:space="preserve"> to: bids@pbchicago.com and james.borkman@cityofchicago.org.  </t>
    </r>
  </si>
  <si>
    <t>Base Work Only automatically poulates from each Schedule of Prices Worksheet (Line 61)</t>
  </si>
  <si>
    <t>ALLEY 1</t>
  </si>
  <si>
    <r>
      <rPr>
        <b/>
        <sz val="11"/>
        <color theme="1"/>
        <rFont val="Calibri"/>
        <family val="2"/>
        <scheme val="minor"/>
      </rPr>
      <t>SCHEDULE OF PRICES</t>
    </r>
    <r>
      <rPr>
        <sz val="11"/>
        <color theme="1"/>
        <rFont val="Calibri"/>
        <family val="2"/>
        <scheme val="minor"/>
      </rPr>
      <t xml:space="preserve">
CDOT Capital Program - Alleys (Various Locations): Package 1
LOCATION: W. WILSON AVE/W. SUNNYSIDE AVE./N. SPAULDING AVE./N. SAWYER AVE. - Ward 33
PBC PROJECT NO.: 22356F
CDOT PROJECT NO.: B-3-356 – PBC CONTRACT C1607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</si>
  <si>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r>
      <rPr>
        <b/>
        <sz val="11"/>
        <color theme="1"/>
        <rFont val="Calibri"/>
        <family val="2"/>
        <scheme val="minor"/>
      </rPr>
      <t>SCHEDULE OF PRICES</t>
    </r>
    <r>
      <rPr>
        <sz val="11"/>
        <color theme="1"/>
        <rFont val="Calibri"/>
        <family val="2"/>
        <scheme val="minor"/>
      </rPr>
      <t xml:space="preserve">
CDOT Capital Program - Alleys (Various Locations): Package 1
LOCATION: W. NORTH SHORE AVE/W. ALBION AVE/N. ARTESIAN AVE/N. WESTERN AVE. - Ward 50
PBC PROJECT NO.: 22356G
CDOT PROJECT NO.: B-3-356 – PBC CONTRACT C1607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</si>
  <si>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r>
      <rPr>
        <b/>
        <sz val="11"/>
        <color theme="1"/>
        <rFont val="Calibri"/>
        <family val="2"/>
        <scheme val="minor"/>
      </rPr>
      <t>SCHEDULE OF PRICES</t>
    </r>
    <r>
      <rPr>
        <sz val="11"/>
        <color theme="1"/>
        <rFont val="Calibri"/>
        <family val="2"/>
        <scheme val="minor"/>
      </rPr>
      <t xml:space="preserve">
CDOT Capital Program - Alleys (Various Locations): Package 1
LOCATION: W. GLENLAKE AVENUE/W. PETERSON AVENUE/N. PAULINA STREET/N. CLARK STREET - Ward 40
PBC PROJECT NO.: 22356E
CDOT PROJECT NO.: B-3-356 – PBC CONTRACT C1607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</si>
  <si>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r>
      <rPr>
        <b/>
        <sz val="11"/>
        <color theme="1"/>
        <rFont val="Calibri"/>
        <family val="2"/>
        <scheme val="minor"/>
      </rPr>
      <t>SCHEDULE OF PRICES</t>
    </r>
    <r>
      <rPr>
        <sz val="11"/>
        <color theme="1"/>
        <rFont val="Calibri"/>
        <family val="2"/>
        <scheme val="minor"/>
      </rPr>
      <t xml:space="preserve">
CDOT Capital Program - Alleys (Various Locations): Package 1
LOCATION: W. HOLLYWOOD AVE/W. OLIVE AVE/N. HERMITAGE AVE/N. ASHLAND AVE - Ward 40
PBC PROJECT NO.: 22356D
CDOT PROJECT NO.: B-3-356 – PBC CONTRACT C1605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</si>
  <si>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r>
      <rPr>
        <b/>
        <sz val="11"/>
        <color theme="1"/>
        <rFont val="Calibri"/>
        <family val="2"/>
        <scheme val="minor"/>
      </rPr>
      <t>SCHEDULE OF PRICES</t>
    </r>
    <r>
      <rPr>
        <sz val="11"/>
        <color theme="1"/>
        <rFont val="Calibri"/>
        <family val="2"/>
        <scheme val="minor"/>
      </rPr>
      <t xml:space="preserve">
CDOT Capital Program - Alleys (Various Locations): Package 1
LOCATION: W. WAVELAND AVE/ W. ADDISON ST/N. ALBANY AVE/N. TROY ST - Ward 33
PBC PROJECT NO.: 22356C
CDOT PROJECT NO.: B-3-356 – PBC CONTRACT C1607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</si>
  <si>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r>
      <rPr>
        <b/>
        <sz val="11"/>
        <color theme="1"/>
        <rFont val="Calibri"/>
        <family val="2"/>
        <scheme val="minor"/>
      </rPr>
      <t>SCHEDULE OF PRICES</t>
    </r>
    <r>
      <rPr>
        <sz val="11"/>
        <color theme="1"/>
        <rFont val="Calibri"/>
        <family val="2"/>
        <scheme val="minor"/>
      </rPr>
      <t xml:space="preserve">
CDOT Capital Program - Alleys (Various Locations): Package 1
LOCATION: W. ROSCOE ST/W. BUCKINGHAM PL/N. CLART ST/N. HALSTED ST - Ward 44
PBC PROJECT NO.: 22356B
CDOT PROJECT NO.: B-3-356 – PBC CONTRACT C1607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</si>
  <si>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r>
      <rPr>
        <b/>
        <sz val="11"/>
        <color theme="1"/>
        <rFont val="Calibri"/>
        <family val="2"/>
        <scheme val="minor"/>
      </rPr>
      <t>SCHEDULE OF PRICES</t>
    </r>
    <r>
      <rPr>
        <sz val="11"/>
        <color theme="1"/>
        <rFont val="Calibri"/>
        <family val="2"/>
        <scheme val="minor"/>
      </rPr>
      <t xml:space="preserve">
CDOT Capital Program - Alleys (Various Locations): Package 1
LOCATION: W. BELLE PLAINE AVE/W. IRVING PARK RD/N. PAULINA ST/N. ASHLAND AVE - Ward 47
PBC PROJECT NO.: 22356A
CDOT PROJECT NO.: B-3-356 – PBC CONTRACT C1607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</si>
  <si>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t>Brick/Paver Removal and Replacement Allowance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</si>
</sst>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47" x14ac:knownFonts="1">
    <font>
      <sz val="11"/>
      <color theme="1"/>
      <name val="Calibri"/>
      <family val="2"/>
      <scheme val="minor"/>
    </font>
    <font>
      <sz val="11"/>
      <color theme="1"/>
      <name val="Arial Narrow"/>
      <family val="2"/>
    </font>
    <font>
      <b/>
      <sz val="14"/>
      <color theme="0"/>
      <name val="Arial Narrow"/>
      <family val="2"/>
    </font>
    <font>
      <b/>
      <sz val="14"/>
      <color theme="1"/>
      <name val="Arial Narrow"/>
      <family val="2"/>
    </font>
    <font>
      <b/>
      <sz val="11"/>
      <color theme="7" tint="-0.499984740745262"/>
      <name val="Arial Narrow"/>
      <family val="2"/>
    </font>
    <font>
      <b/>
      <sz val="11"/>
      <color theme="8" tint="-0.499984740745262"/>
      <name val="Arial Narrow"/>
      <family val="2"/>
    </font>
    <font>
      <b/>
      <sz val="11"/>
      <color theme="9" tint="-0.499984740745262"/>
      <name val="Arial Narrow"/>
      <family val="2"/>
    </font>
    <font>
      <sz val="14"/>
      <color theme="1"/>
      <name val="Arial Narrow"/>
      <family val="2"/>
    </font>
    <font>
      <b/>
      <sz val="14"/>
      <color theme="9" tint="-0.499984740745262"/>
      <name val="Arial Narrow"/>
      <family val="2"/>
    </font>
    <font>
      <b/>
      <sz val="14"/>
      <color theme="8" tint="-0.499984740745262"/>
      <name val="Arial Narrow"/>
      <family val="2"/>
    </font>
    <font>
      <b/>
      <sz val="22"/>
      <color theme="1" tint="0.34998626667073579"/>
      <name val="Arial Narrow"/>
      <family val="2"/>
    </font>
    <font>
      <b/>
      <sz val="14"/>
      <color theme="5" tint="-0.499984740745262"/>
      <name val="Arial Narrow"/>
      <family val="2"/>
    </font>
    <font>
      <b/>
      <sz val="11"/>
      <color theme="5" tint="-0.499984740745262"/>
      <name val="Arial Narrow"/>
      <family val="2"/>
    </font>
    <font>
      <b/>
      <sz val="14"/>
      <color rgb="FF0070C0"/>
      <name val="Arial Narrow"/>
      <family val="2"/>
    </font>
    <font>
      <b/>
      <sz val="18"/>
      <color theme="1" tint="0.34998626667073579"/>
      <name val="Arial Narrow"/>
      <family val="2"/>
    </font>
    <font>
      <sz val="18"/>
      <color theme="1"/>
      <name val="Arial Narrow"/>
      <family val="2"/>
    </font>
    <font>
      <sz val="28"/>
      <color theme="9" tint="-0.499984740745262"/>
      <name val="Arial Narrow"/>
      <family val="2"/>
    </font>
    <font>
      <sz val="28"/>
      <color theme="7" tint="-0.499984740745262"/>
      <name val="Arial Narrow"/>
      <family val="2"/>
    </font>
    <font>
      <sz val="28"/>
      <color theme="8" tint="-0.499984740745262"/>
      <name val="Arial Narrow"/>
      <family val="2"/>
    </font>
    <font>
      <sz val="28"/>
      <color theme="5" tint="-0.499984740745262"/>
      <name val="Arial Narrow"/>
      <family val="2"/>
    </font>
    <font>
      <sz val="10"/>
      <name val="Arial"/>
      <family val="2"/>
    </font>
    <font>
      <b/>
      <sz val="16"/>
      <color rgb="FF00B050"/>
      <name val="Arial Narrow"/>
      <family val="2"/>
    </font>
    <font>
      <sz val="11"/>
      <color theme="1"/>
      <name val="Calibri"/>
      <family val="2"/>
      <scheme val="minor"/>
    </font>
    <font>
      <sz val="11"/>
      <color theme="0"/>
      <name val="Calibri"/>
      <family val="2"/>
      <scheme val="minor"/>
    </font>
    <font>
      <b/>
      <sz val="12"/>
      <color theme="0"/>
      <name val="Arial Narrow"/>
      <family val="2"/>
    </font>
    <font>
      <b/>
      <sz val="14"/>
      <name val="Arial Narrow"/>
      <family val="2"/>
    </font>
    <font>
      <b/>
      <sz val="20"/>
      <name val="Arial Narrow"/>
      <family val="2"/>
    </font>
    <font>
      <b/>
      <sz val="20"/>
      <color theme="0"/>
      <name val="Arial Narrow"/>
      <family val="2"/>
    </font>
    <font>
      <b/>
      <sz val="11"/>
      <color theme="0"/>
      <name val="Arial Narrow"/>
      <family val="2"/>
    </font>
    <font>
      <b/>
      <sz val="14"/>
      <color theme="1"/>
      <name val="Calibri"/>
      <family val="2"/>
      <scheme val="minor"/>
    </font>
    <font>
      <b/>
      <sz val="12"/>
      <color theme="8" tint="-0.499984740745262"/>
      <name val="Arial Narrow"/>
      <family val="2"/>
    </font>
    <font>
      <b/>
      <sz val="11"/>
      <color theme="1"/>
      <name val="Arial Narrow"/>
      <family val="2"/>
    </font>
    <font>
      <sz val="11"/>
      <color theme="0"/>
      <name val="Arial Narrow"/>
      <family val="2"/>
    </font>
    <font>
      <sz val="11"/>
      <color rgb="FFFF0000"/>
      <name val="Calibri"/>
      <family val="2"/>
      <scheme val="minor"/>
    </font>
    <font>
      <b/>
      <sz val="16"/>
      <color theme="9"/>
      <name val="Arial Narrow"/>
      <family val="2"/>
    </font>
    <font>
      <b/>
      <sz val="16"/>
      <color theme="0"/>
      <name val="Arial Narrow"/>
      <family val="2"/>
    </font>
    <font>
      <sz val="11"/>
      <name val="Calibri"/>
      <family val="2"/>
      <scheme val="minor"/>
    </font>
    <font>
      <sz val="8"/>
      <name val="Arial"/>
      <family val="2"/>
    </font>
    <font>
      <b/>
      <sz val="10"/>
      <color rgb="FF000000"/>
      <name val="Calibri"/>
      <family val="2"/>
      <scheme val="minor"/>
    </font>
    <font>
      <b/>
      <sz val="8"/>
      <name val="Arial"/>
      <family val="2"/>
    </font>
    <font>
      <b/>
      <sz val="16"/>
      <color theme="1" tint="0.34998626667073579"/>
      <name val="Arial Narrow"/>
      <family val="2"/>
    </font>
    <font>
      <b/>
      <sz val="8"/>
      <color theme="1"/>
      <name val="Arial Narrow"/>
      <family val="2"/>
    </font>
    <font>
      <sz val="10"/>
      <color theme="1"/>
      <name val="Arial Narrow"/>
      <family val="2"/>
    </font>
    <font>
      <b/>
      <sz val="10"/>
      <color theme="1"/>
      <name val="Arial Narrow"/>
      <family val="2"/>
    </font>
    <font>
      <sz val="10"/>
      <name val="Arial Narrow"/>
      <family val="2"/>
    </font>
    <font>
      <sz val="10"/>
      <color theme="0"/>
      <name val="Arial Narrow"/>
      <family val="2"/>
    </font>
    <font>
      <b/>
      <sz val="11"/>
      <color theme="1"/>
      <name val="Calibri"/>
      <family val="2"/>
      <scheme val="minor"/>
    </font>
  </fonts>
  <fills count="36">
    <fill>
      <patternFill patternType="none"/>
    </fill>
    <fill>
      <patternFill patternType="gray125"/>
    </fill>
    <fill>
      <patternFill patternType="solid">
        <fgColor theme="9" tint="-0.499984740745262"/>
        <bgColor indexed="64"/>
      </patternFill>
    </fill>
    <fill>
      <patternFill patternType="solid">
        <fgColor theme="8" tint="-0.499984740745262"/>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8" tint="0.59999389629810485"/>
        <bgColor indexed="64"/>
      </patternFill>
    </fill>
    <fill>
      <patternFill patternType="solid">
        <fgColor theme="7" tint="-0.499984740745262"/>
        <bgColor indexed="64"/>
      </patternFill>
    </fill>
    <fill>
      <patternFill patternType="solid">
        <fgColor theme="5" tint="-0.499984740745262"/>
        <bgColor indexed="64"/>
      </patternFill>
    </fill>
    <fill>
      <patternFill patternType="solid">
        <fgColor theme="5" tint="0.79998168889431442"/>
        <bgColor indexed="64"/>
      </patternFill>
    </fill>
    <fill>
      <patternFill patternType="solid">
        <fgColor rgb="FF00B050"/>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theme="0"/>
        <bgColor indexed="64"/>
      </patternFill>
    </fill>
    <fill>
      <patternFill patternType="solid">
        <fgColor theme="2" tint="-9.9978637043366805E-2"/>
        <bgColor indexed="64"/>
      </patternFill>
    </fill>
    <fill>
      <patternFill patternType="solid">
        <fgColor theme="6" tint="-0.499984740745262"/>
        <bgColor indexed="64"/>
      </patternFill>
    </fill>
    <fill>
      <patternFill patternType="solid">
        <fgColor theme="2" tint="-0.499984740745262"/>
        <bgColor indexed="64"/>
      </patternFill>
    </fill>
    <fill>
      <patternFill patternType="solid">
        <fgColor theme="3" tint="-0.499984740745262"/>
        <bgColor indexed="64"/>
      </patternFill>
    </fill>
    <fill>
      <patternFill patternType="solid">
        <fgColor theme="3" tint="0.79998168889431442"/>
        <bgColor indexed="64"/>
      </patternFill>
    </fill>
    <fill>
      <patternFill patternType="solid">
        <fgColor theme="9"/>
        <bgColor indexed="64"/>
      </patternFill>
    </fill>
    <fill>
      <patternFill patternType="solid">
        <fgColor rgb="FFE5F5FF"/>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rgb="FF99CCFF"/>
        <bgColor indexed="64"/>
      </patternFill>
    </fill>
    <fill>
      <patternFill patternType="solid">
        <fgColor rgb="FFFFFFCC"/>
        <bgColor indexed="64"/>
      </patternFill>
    </fill>
    <fill>
      <patternFill patternType="solid">
        <fgColor rgb="FFE4DFEC"/>
        <bgColor indexed="64"/>
      </patternFill>
    </fill>
    <fill>
      <patternFill patternType="solid">
        <fgColor theme="7" tint="0.59999389629810485"/>
        <bgColor indexed="64"/>
      </patternFill>
    </fill>
    <fill>
      <patternFill patternType="solid">
        <fgColor rgb="FFFCD5B4"/>
        <bgColor indexed="64"/>
      </patternFill>
    </fill>
    <fill>
      <patternFill patternType="solid">
        <fgColor rgb="FFB7DEE8"/>
        <bgColor indexed="64"/>
      </patternFill>
    </fill>
    <fill>
      <patternFill patternType="solid">
        <fgColor rgb="FFCCC0DA"/>
        <bgColor indexed="64"/>
      </patternFill>
    </fill>
    <fill>
      <patternFill patternType="solid">
        <fgColor rgb="FFF2DCDB"/>
        <bgColor indexed="64"/>
      </patternFill>
    </fill>
    <fill>
      <patternFill patternType="solid">
        <fgColor rgb="FFDDD9C4"/>
        <bgColor indexed="64"/>
      </patternFill>
    </fill>
    <fill>
      <patternFill patternType="solid">
        <fgColor rgb="FFC5D9F1"/>
        <bgColor indexed="64"/>
      </patternFill>
    </fill>
    <fill>
      <patternFill patternType="solid">
        <fgColor rgb="FFEBF1DE"/>
        <bgColor indexed="64"/>
      </patternFill>
    </fill>
  </fills>
  <borders count="66">
    <border>
      <left/>
      <right/>
      <top/>
      <bottom/>
      <diagonal/>
    </border>
    <border>
      <left style="medium">
        <color theme="0" tint="-0.24994659260841701"/>
      </left>
      <right/>
      <top style="medium">
        <color theme="0" tint="-0.24994659260841701"/>
      </top>
      <bottom/>
      <diagonal/>
    </border>
    <border>
      <left/>
      <right/>
      <top style="medium">
        <color theme="0" tint="-0.24994659260841701"/>
      </top>
      <bottom/>
      <diagonal/>
    </border>
    <border>
      <left style="medium">
        <color theme="0" tint="-0.24994659260841701"/>
      </left>
      <right/>
      <top/>
      <bottom/>
      <diagonal/>
    </border>
    <border>
      <left style="medium">
        <color theme="0" tint="-0.24994659260841701"/>
      </left>
      <right/>
      <top/>
      <bottom style="medium">
        <color theme="0" tint="-0.24994659260841701"/>
      </bottom>
      <diagonal/>
    </border>
    <border>
      <left/>
      <right/>
      <top/>
      <bottom style="medium">
        <color theme="0" tint="-0.24994659260841701"/>
      </bottom>
      <diagonal/>
    </border>
    <border>
      <left style="medium">
        <color theme="0" tint="-0.24994659260841701"/>
      </left>
      <right/>
      <top style="medium">
        <color theme="0" tint="-0.24994659260841701"/>
      </top>
      <bottom style="medium">
        <color theme="0" tint="-0.24994659260841701"/>
      </bottom>
      <diagonal/>
    </border>
    <border>
      <left/>
      <right/>
      <top style="medium">
        <color theme="0" tint="-0.24994659260841701"/>
      </top>
      <bottom style="medium">
        <color theme="0" tint="-0.24994659260841701"/>
      </bottom>
      <diagonal/>
    </border>
    <border>
      <left style="medium">
        <color theme="0" tint="-0.24994659260841701"/>
      </left>
      <right style="medium">
        <color theme="0" tint="-0.24994659260841701"/>
      </right>
      <top/>
      <bottom style="medium">
        <color theme="0" tint="-0.24994659260841701"/>
      </bottom>
      <diagonal/>
    </border>
    <border>
      <left style="medium">
        <color theme="0" tint="-0.24994659260841701"/>
      </left>
      <right style="medium">
        <color theme="0" tint="-0.24994659260841701"/>
      </right>
      <top/>
      <bottom/>
      <diagonal/>
    </border>
    <border>
      <left style="medium">
        <color theme="0" tint="-0.24994659260841701"/>
      </left>
      <right style="medium">
        <color theme="0" tint="-0.24994659260841701"/>
      </right>
      <top style="medium">
        <color theme="0" tint="-0.24994659260841701"/>
      </top>
      <bottom/>
      <diagonal/>
    </border>
    <border>
      <left style="medium">
        <color theme="0" tint="-0.24994659260841701"/>
      </left>
      <right/>
      <top/>
      <bottom style="hair">
        <color theme="0" tint="-0.14996795556505021"/>
      </bottom>
      <diagonal/>
    </border>
    <border>
      <left/>
      <right/>
      <top/>
      <bottom style="hair">
        <color theme="0" tint="-0.14996795556505021"/>
      </bottom>
      <diagonal/>
    </border>
    <border>
      <left style="medium">
        <color theme="0" tint="-0.24994659260841701"/>
      </left>
      <right/>
      <top style="hair">
        <color theme="0" tint="-0.14996795556505021"/>
      </top>
      <bottom style="hair">
        <color theme="0" tint="-0.14996795556505021"/>
      </bottom>
      <diagonal/>
    </border>
    <border>
      <left/>
      <right/>
      <top style="hair">
        <color theme="0" tint="-0.14996795556505021"/>
      </top>
      <bottom style="hair">
        <color theme="0" tint="-0.14996795556505021"/>
      </bottom>
      <diagonal/>
    </border>
    <border>
      <left style="medium">
        <color theme="0" tint="-0.24994659260841701"/>
      </left>
      <right/>
      <top/>
      <bottom style="hair">
        <color theme="0" tint="-0.24994659260841701"/>
      </bottom>
      <diagonal/>
    </border>
    <border>
      <left/>
      <right/>
      <top/>
      <bottom style="hair">
        <color theme="0" tint="-0.24994659260841701"/>
      </bottom>
      <diagonal/>
    </border>
    <border>
      <left style="medium">
        <color theme="0" tint="-0.24994659260841701"/>
      </left>
      <right/>
      <top style="hair">
        <color theme="0" tint="-0.24994659260841701"/>
      </top>
      <bottom style="hair">
        <color theme="0" tint="-0.24994659260841701"/>
      </bottom>
      <diagonal/>
    </border>
    <border>
      <left/>
      <right/>
      <top style="hair">
        <color theme="0" tint="-0.24994659260841701"/>
      </top>
      <bottom style="hair">
        <color theme="0" tint="-0.24994659260841701"/>
      </bottom>
      <diagonal/>
    </border>
    <border>
      <left style="medium">
        <color theme="0" tint="-0.24994659260841701"/>
      </left>
      <right/>
      <top style="thin">
        <color theme="0" tint="-0.24994659260841701"/>
      </top>
      <bottom style="hair">
        <color theme="0" tint="-0.14996795556505021"/>
      </bottom>
      <diagonal/>
    </border>
    <border>
      <left/>
      <right/>
      <top style="thin">
        <color theme="0" tint="-0.24994659260841701"/>
      </top>
      <bottom style="hair">
        <color theme="0" tint="-0.14996795556505021"/>
      </bottom>
      <diagonal/>
    </border>
    <border>
      <left style="medium">
        <color theme="0" tint="-0.24994659260841701"/>
      </left>
      <right/>
      <top style="thin">
        <color theme="0" tint="-0.24994659260841701"/>
      </top>
      <bottom style="hair">
        <color theme="0" tint="-0.24994659260841701"/>
      </bottom>
      <diagonal/>
    </border>
    <border>
      <left/>
      <right/>
      <top style="thin">
        <color theme="0" tint="-0.24994659260841701"/>
      </top>
      <bottom style="hair">
        <color theme="0" tint="-0.24994659260841701"/>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right/>
      <top style="hair">
        <color theme="0" tint="-0.14996795556505021"/>
      </top>
      <bottom/>
      <diagonal/>
    </border>
    <border>
      <left style="thick">
        <color theme="8" tint="0.59996337778862885"/>
      </left>
      <right/>
      <top style="thick">
        <color theme="8" tint="0.59996337778862885"/>
      </top>
      <bottom/>
      <diagonal/>
    </border>
    <border>
      <left/>
      <right/>
      <top style="thick">
        <color theme="8" tint="0.59996337778862885"/>
      </top>
      <bottom/>
      <diagonal/>
    </border>
    <border>
      <left/>
      <right style="thick">
        <color theme="8" tint="0.59996337778862885"/>
      </right>
      <top style="thick">
        <color theme="8" tint="0.59996337778862885"/>
      </top>
      <bottom/>
      <diagonal/>
    </border>
    <border>
      <left style="thick">
        <color theme="8" tint="0.59996337778862885"/>
      </left>
      <right/>
      <top/>
      <bottom/>
      <diagonal/>
    </border>
    <border>
      <left/>
      <right style="thick">
        <color theme="8" tint="0.59996337778862885"/>
      </right>
      <top/>
      <bottom/>
      <diagonal/>
    </border>
    <border>
      <left style="thin">
        <color theme="0" tint="-0.24994659260841701"/>
      </left>
      <right style="thick">
        <color theme="8" tint="0.59996337778862885"/>
      </right>
      <top/>
      <bottom/>
      <diagonal/>
    </border>
    <border>
      <left style="medium">
        <color theme="8" tint="0.59996337778862885"/>
      </left>
      <right style="thick">
        <color theme="8" tint="0.59996337778862885"/>
      </right>
      <top/>
      <bottom/>
      <diagonal/>
    </border>
    <border>
      <left style="thick">
        <color theme="8" tint="0.59996337778862885"/>
      </left>
      <right/>
      <top style="medium">
        <color theme="0" tint="-0.24994659260841701"/>
      </top>
      <bottom style="medium">
        <color theme="0" tint="-0.24994659260841701"/>
      </bottom>
      <diagonal/>
    </border>
    <border>
      <left/>
      <right style="medium">
        <color theme="0" tint="-0.24994659260841701"/>
      </right>
      <top style="medium">
        <color theme="0" tint="-0.24994659260841701"/>
      </top>
      <bottom style="medium">
        <color theme="0" tint="-0.24994659260841701"/>
      </bottom>
      <diagonal/>
    </border>
    <border>
      <left style="medium">
        <color theme="0" tint="-0.24994659260841701"/>
      </left>
      <right style="thick">
        <color theme="8" tint="0.59996337778862885"/>
      </right>
      <top style="medium">
        <color theme="0" tint="-0.24994659260841701"/>
      </top>
      <bottom style="medium">
        <color theme="0" tint="-0.24994659260841701"/>
      </bottom>
      <diagonal/>
    </border>
    <border>
      <left/>
      <right style="thick">
        <color theme="8" tint="0.59996337778862885"/>
      </right>
      <top style="medium">
        <color theme="0" tint="-0.24994659260841701"/>
      </top>
      <bottom style="medium">
        <color theme="0" tint="-0.24994659260841701"/>
      </bottom>
      <diagonal/>
    </border>
    <border>
      <left style="thick">
        <color theme="8" tint="0.59996337778862885"/>
      </left>
      <right/>
      <top style="medium">
        <color theme="0" tint="-0.24994659260841701"/>
      </top>
      <bottom/>
      <diagonal/>
    </border>
    <border>
      <left/>
      <right/>
      <top style="medium">
        <color theme="0" tint="-0.24994659260841701"/>
      </top>
      <bottom style="thin">
        <color theme="0" tint="-0.24994659260841701"/>
      </bottom>
      <diagonal/>
    </border>
    <border>
      <left/>
      <right style="thick">
        <color theme="8" tint="0.59996337778862885"/>
      </right>
      <top style="medium">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ck">
        <color theme="8" tint="0.59996337778862885"/>
      </right>
      <top style="thin">
        <color theme="0" tint="-0.24994659260841701"/>
      </top>
      <bottom style="thin">
        <color theme="0" tint="-0.24994659260841701"/>
      </bottom>
      <diagonal/>
    </border>
    <border>
      <left/>
      <right style="thick">
        <color theme="8" tint="0.59996337778862885"/>
      </right>
      <top style="medium">
        <color theme="0" tint="-0.24994659260841701"/>
      </top>
      <bottom/>
      <diagonal/>
    </border>
    <border>
      <left style="thick">
        <color theme="8" tint="0.59996337778862885"/>
      </left>
      <right/>
      <top/>
      <bottom style="thick">
        <color theme="8" tint="0.59996337778862885"/>
      </bottom>
      <diagonal/>
    </border>
    <border>
      <left/>
      <right/>
      <top/>
      <bottom style="thick">
        <color theme="8" tint="0.59996337778862885"/>
      </bottom>
      <diagonal/>
    </border>
    <border>
      <left/>
      <right style="thick">
        <color theme="8" tint="0.59996337778862885"/>
      </right>
      <top/>
      <bottom style="thick">
        <color theme="8" tint="0.59996337778862885"/>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theme="0" tint="-0.24994659260841701"/>
      </right>
      <top style="medium">
        <color theme="0" tint="-0.24994659260841701"/>
      </top>
      <bottom style="thin">
        <color theme="0" tint="-0.24994659260841701"/>
      </bottom>
      <diagonal/>
    </border>
    <border>
      <left/>
      <right style="medium">
        <color theme="0" tint="-0.24994659260841701"/>
      </right>
      <top style="thin">
        <color theme="0" tint="-0.24994659260841701"/>
      </top>
      <bottom style="thin">
        <color theme="0" tint="-0.24994659260841701"/>
      </bottom>
      <diagonal/>
    </border>
    <border>
      <left/>
      <right/>
      <top style="thin">
        <color theme="0" tint="-0.24994659260841701"/>
      </top>
      <bottom style="medium">
        <color theme="0" tint="-0.24994659260841701"/>
      </bottom>
      <diagonal/>
    </border>
    <border>
      <left/>
      <right style="medium">
        <color theme="0" tint="-0.24994659260841701"/>
      </right>
      <top style="thin">
        <color theme="0" tint="-0.24994659260841701"/>
      </top>
      <bottom style="medium">
        <color theme="0" tint="-0.24994659260841701"/>
      </bottom>
      <diagonal/>
    </border>
    <border>
      <left/>
      <right style="medium">
        <color theme="0" tint="-0.24994659260841701"/>
      </right>
      <top/>
      <bottom style="medium">
        <color theme="0" tint="-0.24994659260841701"/>
      </bottom>
      <diagonal/>
    </border>
    <border>
      <left style="medium">
        <color theme="0" tint="-0.24994659260841701"/>
      </left>
      <right style="thin">
        <color theme="0" tint="-0.24994659260841701"/>
      </right>
      <top style="medium">
        <color theme="0" tint="-0.24994659260841701"/>
      </top>
      <bottom style="thin">
        <color theme="0" tint="-0.24994659260841701"/>
      </bottom>
      <diagonal/>
    </border>
    <border>
      <left style="thin">
        <color theme="0" tint="-0.24994659260841701"/>
      </left>
      <right style="thin">
        <color theme="0" tint="-0.24994659260841701"/>
      </right>
      <top style="medium">
        <color theme="0" tint="-0.24994659260841701"/>
      </top>
      <bottom style="thin">
        <color theme="0" tint="-0.24994659260841701"/>
      </bottom>
      <diagonal/>
    </border>
    <border>
      <left style="thin">
        <color theme="0" tint="-0.24994659260841701"/>
      </left>
      <right style="medium">
        <color theme="0" tint="-0.24994659260841701"/>
      </right>
      <top style="medium">
        <color theme="0" tint="-0.24994659260841701"/>
      </top>
      <bottom style="thin">
        <color theme="0" tint="-0.24994659260841701"/>
      </bottom>
      <diagonal/>
    </border>
    <border>
      <left style="medium">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style="medium">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top style="thin">
        <color theme="0" tint="-0.24994659260841701"/>
      </top>
      <bottom style="medium">
        <color theme="0" tint="-0.24994659260841701"/>
      </bottom>
      <diagonal/>
    </border>
  </borders>
  <cellStyleXfs count="3">
    <xf numFmtId="0" fontId="0" fillId="0" borderId="0"/>
    <xf numFmtId="0" fontId="20" fillId="0" borderId="0"/>
    <xf numFmtId="9" fontId="22" fillId="0" borderId="0" applyFont="0" applyFill="0" applyBorder="0" applyAlignment="0" applyProtection="0"/>
  </cellStyleXfs>
  <cellXfs count="251">
    <xf numFmtId="0" fontId="0" fillId="0" borderId="0" xfId="0"/>
    <xf numFmtId="0" fontId="1" fillId="0" borderId="0" xfId="0" applyFont="1"/>
    <xf numFmtId="0" fontId="2" fillId="3" borderId="25" xfId="0" applyFont="1" applyFill="1" applyBorder="1" applyAlignment="1">
      <alignment wrapText="1"/>
    </xf>
    <xf numFmtId="0" fontId="2" fillId="3" borderId="26" xfId="0" applyFont="1" applyFill="1" applyBorder="1" applyAlignment="1">
      <alignment wrapText="1"/>
    </xf>
    <xf numFmtId="0" fontId="2" fillId="3" borderId="27" xfId="0" applyFont="1" applyFill="1" applyBorder="1" applyAlignment="1">
      <alignment horizontal="left" wrapText="1"/>
    </xf>
    <xf numFmtId="0" fontId="2" fillId="3" borderId="28" xfId="0" applyFont="1" applyFill="1" applyBorder="1" applyAlignment="1">
      <alignment wrapText="1"/>
    </xf>
    <xf numFmtId="0" fontId="2" fillId="3" borderId="0" xfId="0" applyFont="1" applyFill="1" applyAlignment="1">
      <alignment wrapText="1"/>
    </xf>
    <xf numFmtId="0" fontId="2" fillId="3" borderId="29" xfId="0" applyFont="1" applyFill="1" applyBorder="1" applyAlignment="1">
      <alignment horizontal="left" wrapText="1"/>
    </xf>
    <xf numFmtId="0" fontId="2" fillId="3" borderId="0" xfId="0" quotePrefix="1" applyFont="1" applyFill="1" applyAlignment="1">
      <alignment horizontal="left" wrapText="1"/>
    </xf>
    <xf numFmtId="0" fontId="2" fillId="3" borderId="29" xfId="0" quotePrefix="1" applyFont="1" applyFill="1" applyBorder="1" applyAlignment="1">
      <alignment horizontal="left" wrapText="1"/>
    </xf>
    <xf numFmtId="0" fontId="0" fillId="0" borderId="28" xfId="0" applyBorder="1"/>
    <xf numFmtId="0" fontId="24" fillId="7" borderId="30" xfId="0" applyFont="1" applyFill="1" applyBorder="1" applyAlignment="1">
      <alignment horizontal="center" vertical="center" wrapText="1"/>
    </xf>
    <xf numFmtId="44" fontId="25" fillId="21" borderId="31" xfId="0" applyNumberFormat="1" applyFont="1" applyFill="1" applyBorder="1" applyAlignment="1">
      <alignment horizontal="center" wrapText="1"/>
    </xf>
    <xf numFmtId="0" fontId="27" fillId="7" borderId="29" xfId="0" applyFont="1" applyFill="1" applyBorder="1" applyAlignment="1">
      <alignment horizontal="center"/>
    </xf>
    <xf numFmtId="0" fontId="28" fillId="10" borderId="29" xfId="0" applyFont="1" applyFill="1" applyBorder="1" applyAlignment="1">
      <alignment horizontal="center"/>
    </xf>
    <xf numFmtId="0" fontId="3" fillId="21" borderId="28" xfId="0" applyFont="1" applyFill="1" applyBorder="1"/>
    <xf numFmtId="0" fontId="3" fillId="21" borderId="0" xfId="0" applyFont="1" applyFill="1"/>
    <xf numFmtId="164" fontId="3" fillId="21" borderId="31" xfId="0" applyNumberFormat="1" applyFont="1" applyFill="1" applyBorder="1"/>
    <xf numFmtId="0" fontId="29" fillId="0" borderId="0" xfId="0" applyFont="1"/>
    <xf numFmtId="0" fontId="1" fillId="0" borderId="28" xfId="0" applyFont="1" applyBorder="1"/>
    <xf numFmtId="2" fontId="1" fillId="13" borderId="31" xfId="2" applyNumberFormat="1" applyFont="1" applyFill="1" applyBorder="1" applyProtection="1">
      <protection locked="0"/>
    </xf>
    <xf numFmtId="164" fontId="1" fillId="0" borderId="31" xfId="0" applyNumberFormat="1" applyFont="1" applyBorder="1"/>
    <xf numFmtId="0" fontId="1" fillId="11" borderId="28" xfId="0" applyFont="1" applyFill="1" applyBorder="1"/>
    <xf numFmtId="0" fontId="1" fillId="11" borderId="0" xfId="0" applyFont="1" applyFill="1"/>
    <xf numFmtId="0" fontId="1" fillId="11" borderId="31" xfId="0" applyFont="1" applyFill="1" applyBorder="1"/>
    <xf numFmtId="0" fontId="0" fillId="22" borderId="28" xfId="0" applyFill="1" applyBorder="1"/>
    <xf numFmtId="0" fontId="0" fillId="22" borderId="0" xfId="0" applyFill="1"/>
    <xf numFmtId="164" fontId="1" fillId="11" borderId="31" xfId="0" applyNumberFormat="1" applyFont="1" applyFill="1" applyBorder="1"/>
    <xf numFmtId="0" fontId="2" fillId="10" borderId="28" xfId="0" applyFont="1" applyFill="1" applyBorder="1"/>
    <xf numFmtId="0" fontId="2" fillId="10" borderId="0" xfId="0" applyFont="1" applyFill="1"/>
    <xf numFmtId="164" fontId="2" fillId="10" borderId="31" xfId="0" applyNumberFormat="1" applyFont="1" applyFill="1" applyBorder="1"/>
    <xf numFmtId="44" fontId="30" fillId="23" borderId="34" xfId="0" applyNumberFormat="1" applyFont="1" applyFill="1" applyBorder="1"/>
    <xf numFmtId="0" fontId="1" fillId="0" borderId="36" xfId="0" applyFont="1" applyBorder="1" applyAlignment="1">
      <alignment horizontal="right"/>
    </xf>
    <xf numFmtId="0" fontId="1" fillId="0" borderId="28" xfId="0" applyFont="1" applyBorder="1" applyAlignment="1">
      <alignment horizontal="right"/>
    </xf>
    <xf numFmtId="0" fontId="1" fillId="21" borderId="36" xfId="0" applyFont="1" applyFill="1" applyBorder="1" applyAlignment="1">
      <alignment horizontal="left"/>
    </xf>
    <xf numFmtId="0" fontId="1" fillId="21" borderId="2" xfId="0" applyFont="1" applyFill="1" applyBorder="1" applyAlignment="1">
      <alignment horizontal="left"/>
    </xf>
    <xf numFmtId="0" fontId="0" fillId="21" borderId="41" xfId="0" applyFill="1" applyBorder="1"/>
    <xf numFmtId="0" fontId="1" fillId="13" borderId="28" xfId="0" applyFont="1" applyFill="1" applyBorder="1" applyAlignment="1">
      <alignment horizontal="left"/>
    </xf>
    <xf numFmtId="0" fontId="1" fillId="13" borderId="0" xfId="0" applyFont="1" applyFill="1" applyAlignment="1">
      <alignment horizontal="left"/>
    </xf>
    <xf numFmtId="0" fontId="0" fillId="13" borderId="29" xfId="0" applyFill="1" applyBorder="1"/>
    <xf numFmtId="0" fontId="1" fillId="15" borderId="28" xfId="0" applyFont="1" applyFill="1" applyBorder="1" applyAlignment="1">
      <alignment horizontal="left"/>
    </xf>
    <xf numFmtId="0" fontId="1" fillId="15" borderId="0" xfId="0" applyFont="1" applyFill="1" applyAlignment="1">
      <alignment horizontal="left"/>
    </xf>
    <xf numFmtId="0" fontId="0" fillId="15" borderId="29" xfId="0" applyFill="1" applyBorder="1"/>
    <xf numFmtId="0" fontId="32" fillId="10" borderId="42" xfId="0" applyFont="1" applyFill="1" applyBorder="1"/>
    <xf numFmtId="0" fontId="32" fillId="10" borderId="43" xfId="0" applyFont="1" applyFill="1" applyBorder="1"/>
    <xf numFmtId="0" fontId="23" fillId="10" borderId="44" xfId="0" applyFont="1" applyFill="1" applyBorder="1"/>
    <xf numFmtId="0" fontId="3" fillId="12" borderId="0" xfId="0" applyFont="1" applyFill="1" applyAlignment="1">
      <alignment horizontal="center" vertical="center" wrapText="1"/>
    </xf>
    <xf numFmtId="0" fontId="36" fillId="0" borderId="0" xfId="0" applyFont="1"/>
    <xf numFmtId="164" fontId="37" fillId="0" borderId="0" xfId="0" applyNumberFormat="1" applyFont="1"/>
    <xf numFmtId="0" fontId="37" fillId="0" borderId="0" xfId="0" applyFont="1"/>
    <xf numFmtId="0" fontId="37" fillId="0" borderId="0" xfId="0" applyFont="1" applyAlignment="1">
      <alignment horizontal="center" vertical="center"/>
    </xf>
    <xf numFmtId="164" fontId="37" fillId="0" borderId="45" xfId="0" applyNumberFormat="1" applyFont="1" applyBorder="1"/>
    <xf numFmtId="0" fontId="37" fillId="0" borderId="45" xfId="0" applyFont="1" applyBorder="1"/>
    <xf numFmtId="0" fontId="37" fillId="0" borderId="45" xfId="0" applyFont="1" applyBorder="1" applyAlignment="1">
      <alignment horizontal="center" vertical="center"/>
    </xf>
    <xf numFmtId="0" fontId="38" fillId="0" borderId="0" xfId="0" applyFont="1"/>
    <xf numFmtId="0" fontId="33" fillId="0" borderId="0" xfId="0" applyFont="1"/>
    <xf numFmtId="164" fontId="39" fillId="0" borderId="0" xfId="0" applyNumberFormat="1" applyFont="1" applyAlignment="1">
      <alignment wrapText="1"/>
    </xf>
    <xf numFmtId="164" fontId="39" fillId="25" borderId="45" xfId="0" applyNumberFormat="1" applyFont="1" applyFill="1" applyBorder="1" applyAlignment="1">
      <alignment wrapText="1"/>
    </xf>
    <xf numFmtId="0" fontId="39" fillId="25" borderId="45" xfId="0" applyFont="1" applyFill="1" applyBorder="1" applyAlignment="1">
      <alignment horizontal="right" wrapText="1"/>
    </xf>
    <xf numFmtId="0" fontId="39" fillId="25" borderId="45" xfId="0" applyFont="1" applyFill="1" applyBorder="1" applyAlignment="1">
      <alignment horizontal="left" wrapText="1"/>
    </xf>
    <xf numFmtId="0" fontId="0" fillId="0" borderId="0" xfId="0" applyAlignment="1">
      <alignment wrapText="1"/>
    </xf>
    <xf numFmtId="164" fontId="36" fillId="0" borderId="48" xfId="0" applyNumberFormat="1" applyFont="1" applyBorder="1"/>
    <xf numFmtId="0" fontId="39" fillId="25" borderId="45" xfId="0" applyFont="1" applyFill="1" applyBorder="1" applyAlignment="1" applyProtection="1">
      <alignment horizontal="left" wrapText="1"/>
      <protection locked="0"/>
    </xf>
    <xf numFmtId="164" fontId="37" fillId="13" borderId="45" xfId="0" applyNumberFormat="1" applyFont="1" applyFill="1" applyBorder="1" applyProtection="1">
      <protection locked="0"/>
    </xf>
    <xf numFmtId="0" fontId="14" fillId="13" borderId="0" xfId="0" applyFont="1" applyFill="1" applyAlignment="1">
      <alignment vertical="center" wrapText="1"/>
    </xf>
    <xf numFmtId="0" fontId="10" fillId="13" borderId="0" xfId="0" applyFont="1" applyFill="1" applyAlignment="1">
      <alignment vertical="center" wrapText="1"/>
    </xf>
    <xf numFmtId="0" fontId="14" fillId="13" borderId="0" xfId="0" quotePrefix="1" applyFont="1" applyFill="1" applyAlignment="1">
      <alignment vertical="center" wrapText="1"/>
    </xf>
    <xf numFmtId="0" fontId="15" fillId="0" borderId="0" xfId="0" applyFont="1"/>
    <xf numFmtId="0" fontId="14" fillId="12" borderId="5" xfId="0" applyFont="1" applyFill="1" applyBorder="1"/>
    <xf numFmtId="0" fontId="2" fillId="2" borderId="1" xfId="0" applyFont="1" applyFill="1" applyBorder="1"/>
    <xf numFmtId="0" fontId="2" fillId="2" borderId="2" xfId="0" applyFont="1" applyFill="1" applyBorder="1"/>
    <xf numFmtId="0" fontId="2" fillId="2" borderId="2" xfId="0" applyFont="1" applyFill="1" applyBorder="1" applyAlignment="1">
      <alignment horizontal="center" wrapText="1"/>
    </xf>
    <xf numFmtId="0" fontId="3" fillId="4" borderId="3" xfId="0" applyFont="1" applyFill="1" applyBorder="1" applyAlignment="1">
      <alignment horizontal="center"/>
    </xf>
    <xf numFmtId="0" fontId="7" fillId="4" borderId="0" xfId="0" applyFont="1" applyFill="1"/>
    <xf numFmtId="0" fontId="7" fillId="0" borderId="15" xfId="0" applyFont="1" applyBorder="1" applyAlignment="1">
      <alignment horizontal="center" vertical="top"/>
    </xf>
    <xf numFmtId="0" fontId="7" fillId="0" borderId="16" xfId="0" applyFont="1" applyBorder="1" applyAlignment="1">
      <alignment horizontal="left" vertical="top"/>
    </xf>
    <xf numFmtId="0" fontId="7" fillId="0" borderId="17" xfId="0" applyFont="1" applyBorder="1" applyAlignment="1">
      <alignment horizontal="center" vertical="top"/>
    </xf>
    <xf numFmtId="0" fontId="7" fillId="0" borderId="18" xfId="0" applyFont="1" applyBorder="1" applyAlignment="1">
      <alignment horizontal="left" vertical="top"/>
    </xf>
    <xf numFmtId="44" fontId="7" fillId="22" borderId="14" xfId="0" applyNumberFormat="1" applyFont="1" applyFill="1" applyBorder="1"/>
    <xf numFmtId="44" fontId="7" fillId="26" borderId="14" xfId="0" applyNumberFormat="1" applyFont="1" applyFill="1" applyBorder="1"/>
    <xf numFmtId="0" fontId="8" fillId="5" borderId="3" xfId="0" applyFont="1" applyFill="1" applyBorder="1" applyAlignment="1">
      <alignment horizontal="center" vertical="top"/>
    </xf>
    <xf numFmtId="0" fontId="8" fillId="5" borderId="0" xfId="0" applyFont="1" applyFill="1" applyAlignment="1">
      <alignment horizontal="left" vertical="top"/>
    </xf>
    <xf numFmtId="44" fontId="13" fillId="5" borderId="24" xfId="0" applyNumberFormat="1" applyFont="1" applyFill="1" applyBorder="1"/>
    <xf numFmtId="44" fontId="6" fillId="5" borderId="0" xfId="0" applyNumberFormat="1" applyFont="1" applyFill="1"/>
    <xf numFmtId="0" fontId="2" fillId="3" borderId="1" xfId="0" applyFont="1" applyFill="1" applyBorder="1"/>
    <xf numFmtId="0" fontId="2" fillId="3" borderId="2" xfId="0" applyFont="1" applyFill="1" applyBorder="1"/>
    <xf numFmtId="0" fontId="2" fillId="3" borderId="2" xfId="0" applyFont="1" applyFill="1" applyBorder="1" applyAlignment="1">
      <alignment horizontal="center" wrapText="1"/>
    </xf>
    <xf numFmtId="0" fontId="7" fillId="6" borderId="3" xfId="0" applyFont="1" applyFill="1" applyBorder="1" applyAlignment="1">
      <alignment horizontal="center" vertical="center"/>
    </xf>
    <xf numFmtId="0" fontId="7" fillId="6" borderId="0" xfId="0" applyFont="1" applyFill="1"/>
    <xf numFmtId="0" fontId="9" fillId="11" borderId="19" xfId="0" applyFont="1" applyFill="1" applyBorder="1" applyAlignment="1">
      <alignment horizontal="center" vertical="top"/>
    </xf>
    <xf numFmtId="0" fontId="9" fillId="11" borderId="20" xfId="0" applyFont="1" applyFill="1" applyBorder="1" applyAlignment="1">
      <alignment horizontal="left" vertical="top"/>
    </xf>
    <xf numFmtId="44" fontId="13" fillId="11" borderId="20" xfId="0" applyNumberFormat="1" applyFont="1" applyFill="1" applyBorder="1"/>
    <xf numFmtId="44" fontId="5" fillId="11" borderId="0" xfId="0" applyNumberFormat="1" applyFont="1" applyFill="1"/>
    <xf numFmtId="0" fontId="2" fillId="7" borderId="1" xfId="0" applyFont="1" applyFill="1" applyBorder="1"/>
    <xf numFmtId="0" fontId="2" fillId="7" borderId="2" xfId="0" applyFont="1" applyFill="1" applyBorder="1"/>
    <xf numFmtId="0" fontId="2" fillId="7" borderId="2" xfId="0" applyFont="1" applyFill="1" applyBorder="1" applyAlignment="1">
      <alignment horizontal="center" wrapText="1"/>
    </xf>
    <xf numFmtId="0" fontId="7" fillId="0" borderId="11" xfId="0" applyFont="1" applyBorder="1" applyAlignment="1">
      <alignment horizontal="center" vertical="top"/>
    </xf>
    <xf numFmtId="0" fontId="7" fillId="0" borderId="12" xfId="0" applyFont="1" applyBorder="1" applyAlignment="1">
      <alignment horizontal="left" vertical="top"/>
    </xf>
    <xf numFmtId="0" fontId="7" fillId="0" borderId="13" xfId="0" applyFont="1" applyBorder="1" applyAlignment="1">
      <alignment horizontal="center" vertical="top"/>
    </xf>
    <xf numFmtId="0" fontId="2" fillId="8" borderId="1" xfId="0" applyFont="1" applyFill="1" applyBorder="1"/>
    <xf numFmtId="0" fontId="2" fillId="8" borderId="2" xfId="0" applyFont="1" applyFill="1" applyBorder="1"/>
    <xf numFmtId="0" fontId="2" fillId="8" borderId="2" xfId="0" applyFont="1" applyFill="1" applyBorder="1" applyAlignment="1">
      <alignment horizontal="center" wrapText="1"/>
    </xf>
    <xf numFmtId="0" fontId="3" fillId="9" borderId="3" xfId="0" applyFont="1" applyFill="1" applyBorder="1" applyAlignment="1">
      <alignment horizontal="center" vertical="center"/>
    </xf>
    <xf numFmtId="0" fontId="7" fillId="9" borderId="0" xfId="0" applyFont="1" applyFill="1"/>
    <xf numFmtId="0" fontId="11" fillId="9" borderId="19" xfId="0" applyFont="1" applyFill="1" applyBorder="1" applyAlignment="1">
      <alignment horizontal="center" vertical="top"/>
    </xf>
    <xf numFmtId="0" fontId="11" fillId="9" borderId="20" xfId="0" applyFont="1" applyFill="1" applyBorder="1" applyAlignment="1">
      <alignment vertical="top"/>
    </xf>
    <xf numFmtId="44" fontId="13" fillId="9" borderId="20" xfId="0" applyNumberFormat="1" applyFont="1" applyFill="1" applyBorder="1"/>
    <xf numFmtId="44" fontId="4" fillId="9" borderId="0" xfId="0" applyNumberFormat="1" applyFont="1" applyFill="1"/>
    <xf numFmtId="0" fontId="2" fillId="18" borderId="1" xfId="0" applyFont="1" applyFill="1" applyBorder="1"/>
    <xf numFmtId="0" fontId="2" fillId="18" borderId="2" xfId="0" applyFont="1" applyFill="1" applyBorder="1"/>
    <xf numFmtId="0" fontId="2" fillId="18" borderId="2" xfId="0" applyFont="1" applyFill="1" applyBorder="1" applyAlignment="1">
      <alignment horizontal="center" wrapText="1"/>
    </xf>
    <xf numFmtId="0" fontId="3" fillId="16" borderId="3" xfId="0" applyFont="1" applyFill="1" applyBorder="1" applyAlignment="1">
      <alignment horizontal="center" vertical="center"/>
    </xf>
    <xf numFmtId="0" fontId="7" fillId="16" borderId="0" xfId="0" applyFont="1" applyFill="1"/>
    <xf numFmtId="0" fontId="11" fillId="16" borderId="19" xfId="0" applyFont="1" applyFill="1" applyBorder="1" applyAlignment="1">
      <alignment horizontal="center" vertical="top"/>
    </xf>
    <xf numFmtId="0" fontId="11" fillId="16" borderId="20" xfId="0" applyFont="1" applyFill="1" applyBorder="1" applyAlignment="1">
      <alignment vertical="top"/>
    </xf>
    <xf numFmtId="44" fontId="13" fillId="16" borderId="20" xfId="0" applyNumberFormat="1" applyFont="1" applyFill="1" applyBorder="1"/>
    <xf numFmtId="44" fontId="4" fillId="16" borderId="0" xfId="0" applyNumberFormat="1" applyFont="1" applyFill="1"/>
    <xf numFmtId="0" fontId="2" fillId="19" borderId="1" xfId="0" applyFont="1" applyFill="1" applyBorder="1"/>
    <xf numFmtId="0" fontId="2" fillId="19" borderId="2" xfId="0" applyFont="1" applyFill="1" applyBorder="1"/>
    <xf numFmtId="0" fontId="2" fillId="19" borderId="2" xfId="0" applyFont="1" applyFill="1" applyBorder="1" applyAlignment="1">
      <alignment horizontal="center" wrapText="1"/>
    </xf>
    <xf numFmtId="0" fontId="3" fillId="20" borderId="3" xfId="0" applyFont="1" applyFill="1" applyBorder="1" applyAlignment="1">
      <alignment horizontal="center" vertical="center"/>
    </xf>
    <xf numFmtId="0" fontId="7" fillId="20" borderId="0" xfId="0" applyFont="1" applyFill="1"/>
    <xf numFmtId="0" fontId="11" fillId="20" borderId="19" xfId="0" applyFont="1" applyFill="1" applyBorder="1" applyAlignment="1">
      <alignment horizontal="center" vertical="top"/>
    </xf>
    <xf numFmtId="0" fontId="11" fillId="20" borderId="20" xfId="0" applyFont="1" applyFill="1" applyBorder="1" applyAlignment="1">
      <alignment vertical="top"/>
    </xf>
    <xf numFmtId="44" fontId="13" fillId="20" borderId="20" xfId="0" applyNumberFormat="1" applyFont="1" applyFill="1" applyBorder="1"/>
    <xf numFmtId="44" fontId="4" fillId="20" borderId="0" xfId="0" applyNumberFormat="1" applyFont="1" applyFill="1"/>
    <xf numFmtId="0" fontId="2" fillId="17" borderId="1" xfId="0" applyFont="1" applyFill="1" applyBorder="1"/>
    <xf numFmtId="0" fontId="2" fillId="17" borderId="2" xfId="0" applyFont="1" applyFill="1" applyBorder="1"/>
    <xf numFmtId="0" fontId="2" fillId="17" borderId="2" xfId="0" applyFont="1" applyFill="1" applyBorder="1" applyAlignment="1">
      <alignment horizontal="center" wrapText="1"/>
    </xf>
    <xf numFmtId="0" fontId="3" fillId="13" borderId="3" xfId="0" applyFont="1" applyFill="1" applyBorder="1" applyAlignment="1">
      <alignment horizontal="center" vertical="center"/>
    </xf>
    <xf numFmtId="0" fontId="7" fillId="13" borderId="0" xfId="0" applyFont="1" applyFill="1"/>
    <xf numFmtId="0" fontId="11" fillId="13" borderId="19" xfId="0" applyFont="1" applyFill="1" applyBorder="1" applyAlignment="1">
      <alignment horizontal="center" vertical="top"/>
    </xf>
    <xf numFmtId="0" fontId="11" fillId="13" borderId="20" xfId="0" applyFont="1" applyFill="1" applyBorder="1" applyAlignment="1">
      <alignment vertical="top"/>
    </xf>
    <xf numFmtId="44" fontId="13" fillId="13" borderId="20" xfId="0" applyNumberFormat="1" applyFont="1" applyFill="1" applyBorder="1"/>
    <xf numFmtId="44" fontId="4" fillId="13" borderId="0" xfId="0" applyNumberFormat="1" applyFont="1" applyFill="1"/>
    <xf numFmtId="0" fontId="19" fillId="0" borderId="9" xfId="0" applyFont="1" applyBorder="1" applyAlignment="1">
      <alignment vertical="center" textRotation="90"/>
    </xf>
    <xf numFmtId="0" fontId="2" fillId="10" borderId="1" xfId="0" applyFont="1" applyFill="1" applyBorder="1"/>
    <xf numFmtId="0" fontId="2" fillId="10" borderId="2" xfId="0" applyFont="1" applyFill="1" applyBorder="1"/>
    <xf numFmtId="0" fontId="2" fillId="10" borderId="2" xfId="0" applyFont="1" applyFill="1" applyBorder="1" applyAlignment="1">
      <alignment horizontal="center" vertical="center" wrapText="1"/>
    </xf>
    <xf numFmtId="0" fontId="34" fillId="0" borderId="15" xfId="0" applyFont="1" applyBorder="1" applyAlignment="1">
      <alignment horizontal="center" vertical="center"/>
    </xf>
    <xf numFmtId="0" fontId="34" fillId="0" borderId="16" xfId="0" applyFont="1" applyBorder="1"/>
    <xf numFmtId="44" fontId="35" fillId="24" borderId="16" xfId="0" applyNumberFormat="1" applyFont="1" applyFill="1" applyBorder="1"/>
    <xf numFmtId="0" fontId="19" fillId="0" borderId="8" xfId="0" applyFont="1" applyBorder="1" applyAlignment="1">
      <alignment vertical="center" textRotation="90"/>
    </xf>
    <xf numFmtId="0" fontId="21" fillId="0" borderId="4" xfId="0" applyFont="1" applyBorder="1" applyAlignment="1">
      <alignment horizontal="center" vertical="center"/>
    </xf>
    <xf numFmtId="0" fontId="21" fillId="0" borderId="5" xfId="0" applyFont="1" applyBorder="1"/>
    <xf numFmtId="44" fontId="35" fillId="10" borderId="5" xfId="0" applyNumberFormat="1" applyFont="1" applyFill="1" applyBorder="1"/>
    <xf numFmtId="0" fontId="1" fillId="0" borderId="3" xfId="0" applyFont="1" applyBorder="1" applyAlignment="1">
      <alignment horizontal="right" wrapText="1"/>
    </xf>
    <xf numFmtId="0" fontId="1" fillId="0" borderId="4" xfId="0" applyFont="1" applyBorder="1"/>
    <xf numFmtId="0" fontId="1" fillId="0" borderId="1" xfId="0" applyFont="1" applyBorder="1" applyAlignment="1">
      <alignment horizontal="right" wrapText="1"/>
    </xf>
    <xf numFmtId="0" fontId="1" fillId="0" borderId="3" xfId="0" applyFont="1" applyBorder="1"/>
    <xf numFmtId="0" fontId="44" fillId="0" borderId="58" xfId="0" applyFont="1" applyBorder="1" applyAlignment="1">
      <alignment vertical="top" wrapText="1"/>
    </xf>
    <xf numFmtId="0" fontId="44" fillId="22" borderId="60" xfId="0" applyFont="1" applyFill="1" applyBorder="1" applyAlignment="1">
      <alignment horizontal="center" vertical="top" wrapText="1"/>
    </xf>
    <xf numFmtId="0" fontId="44" fillId="0" borderId="61" xfId="0" applyFont="1" applyBorder="1" applyAlignment="1">
      <alignment vertical="top" wrapText="1"/>
    </xf>
    <xf numFmtId="0" fontId="44" fillId="26" borderId="60" xfId="0" applyFont="1" applyFill="1" applyBorder="1" applyAlignment="1">
      <alignment horizontal="center" vertical="top" wrapText="1"/>
    </xf>
    <xf numFmtId="0" fontId="44" fillId="21" borderId="60" xfId="0" applyFont="1" applyFill="1" applyBorder="1" applyAlignment="1">
      <alignment horizontal="center" vertical="top" wrapText="1"/>
    </xf>
    <xf numFmtId="0" fontId="45" fillId="10" borderId="63" xfId="0" applyFont="1" applyFill="1" applyBorder="1" applyAlignment="1">
      <alignment horizontal="center" vertical="top" wrapText="1"/>
    </xf>
    <xf numFmtId="0" fontId="44" fillId="0" borderId="64" xfId="0" applyFont="1" applyBorder="1" applyAlignment="1">
      <alignment vertical="top" wrapText="1"/>
    </xf>
    <xf numFmtId="0" fontId="44" fillId="27" borderId="57" xfId="0" applyFont="1" applyFill="1" applyBorder="1" applyAlignment="1">
      <alignment horizontal="center" vertical="top" wrapText="1"/>
    </xf>
    <xf numFmtId="44" fontId="13" fillId="27" borderId="12" xfId="0" applyNumberFormat="1" applyFont="1" applyFill="1" applyBorder="1"/>
    <xf numFmtId="44" fontId="13" fillId="27" borderId="16" xfId="0" applyNumberFormat="1" applyFont="1" applyFill="1" applyBorder="1"/>
    <xf numFmtId="0" fontId="7" fillId="28" borderId="3" xfId="0" applyFont="1" applyFill="1" applyBorder="1" applyAlignment="1">
      <alignment horizontal="center" vertical="center"/>
    </xf>
    <xf numFmtId="0" fontId="7" fillId="28" borderId="0" xfId="0" applyFont="1" applyFill="1"/>
    <xf numFmtId="0" fontId="9" fillId="28" borderId="21" xfId="0" applyFont="1" applyFill="1" applyBorder="1" applyAlignment="1">
      <alignment horizontal="center" vertical="top"/>
    </xf>
    <xf numFmtId="0" fontId="9" fillId="28" borderId="22" xfId="0" applyFont="1" applyFill="1" applyBorder="1" applyAlignment="1">
      <alignment horizontal="left" vertical="top"/>
    </xf>
    <xf numFmtId="44" fontId="13" fillId="28" borderId="22" xfId="0" applyNumberFormat="1" applyFont="1" applyFill="1" applyBorder="1"/>
    <xf numFmtId="44" fontId="5" fillId="28" borderId="0" xfId="0" applyNumberFormat="1" applyFont="1" applyFill="1"/>
    <xf numFmtId="0" fontId="8" fillId="29" borderId="0" xfId="0" applyFont="1" applyFill="1"/>
    <xf numFmtId="0" fontId="9" fillId="30" borderId="0" xfId="0" applyFont="1" applyFill="1"/>
    <xf numFmtId="0" fontId="9" fillId="31" borderId="0" xfId="0" applyFont="1" applyFill="1"/>
    <xf numFmtId="0" fontId="11" fillId="32" borderId="0" xfId="0" applyFont="1" applyFill="1"/>
    <xf numFmtId="0" fontId="11" fillId="33" borderId="0" xfId="0" applyFont="1" applyFill="1"/>
    <xf numFmtId="0" fontId="11" fillId="34" borderId="0" xfId="0" applyFont="1" applyFill="1"/>
    <xf numFmtId="0" fontId="11" fillId="35" borderId="0" xfId="0" applyFont="1" applyFill="1"/>
    <xf numFmtId="0" fontId="40" fillId="13" borderId="0" xfId="0" applyFont="1" applyFill="1" applyAlignment="1">
      <alignment horizontal="left" vertical="center" wrapText="1"/>
    </xf>
    <xf numFmtId="0" fontId="40" fillId="13" borderId="0" xfId="0" applyFont="1" applyFill="1" applyAlignment="1">
      <alignment horizontal="left" vertical="center"/>
    </xf>
    <xf numFmtId="0" fontId="16" fillId="0" borderId="23" xfId="0" applyFont="1" applyBorder="1" applyAlignment="1">
      <alignment horizontal="center" vertical="center" textRotation="90"/>
    </xf>
    <xf numFmtId="0" fontId="12" fillId="20" borderId="1" xfId="0" applyFont="1" applyFill="1" applyBorder="1" applyAlignment="1">
      <alignment horizontal="center" vertical="center"/>
    </xf>
    <xf numFmtId="0" fontId="12" fillId="20" borderId="2" xfId="0" applyFont="1" applyFill="1" applyBorder="1" applyAlignment="1">
      <alignment horizontal="center" vertical="center"/>
    </xf>
    <xf numFmtId="0" fontId="12" fillId="13" borderId="1" xfId="0" applyFont="1" applyFill="1" applyBorder="1" applyAlignment="1">
      <alignment horizontal="center" vertical="center"/>
    </xf>
    <xf numFmtId="0" fontId="12" fillId="13" borderId="2" xfId="0" applyFont="1" applyFill="1" applyBorder="1" applyAlignment="1">
      <alignment horizontal="center" vertical="center"/>
    </xf>
    <xf numFmtId="0" fontId="14" fillId="15" borderId="5" xfId="0" applyFont="1" applyFill="1" applyBorder="1" applyAlignment="1" applyProtection="1">
      <alignment horizontal="center"/>
      <protection locked="0"/>
    </xf>
    <xf numFmtId="0" fontId="5" fillId="28" borderId="6" xfId="0" applyFont="1" applyFill="1" applyBorder="1" applyAlignment="1">
      <alignment horizontal="center" vertical="center"/>
    </xf>
    <xf numFmtId="0" fontId="5" fillId="28" borderId="7" xfId="0" applyFont="1" applyFill="1" applyBorder="1" applyAlignment="1">
      <alignment horizontal="center" vertical="center"/>
    </xf>
    <xf numFmtId="0" fontId="12" fillId="9" borderId="1" xfId="0" applyFont="1" applyFill="1" applyBorder="1" applyAlignment="1">
      <alignment horizontal="center" vertical="center"/>
    </xf>
    <xf numFmtId="0" fontId="12" fillId="9" borderId="2" xfId="0" applyFont="1" applyFill="1" applyBorder="1" applyAlignment="1">
      <alignment horizontal="center" vertical="center"/>
    </xf>
    <xf numFmtId="0" fontId="6" fillId="5" borderId="6" xfId="0" applyFont="1" applyFill="1" applyBorder="1" applyAlignment="1">
      <alignment horizontal="center" vertical="center"/>
    </xf>
    <xf numFmtId="0" fontId="6" fillId="5" borderId="7" xfId="0" applyFont="1" applyFill="1" applyBorder="1" applyAlignment="1">
      <alignment horizontal="center" vertical="center"/>
    </xf>
    <xf numFmtId="0" fontId="5" fillId="11" borderId="6" xfId="0" applyFont="1" applyFill="1" applyBorder="1" applyAlignment="1">
      <alignment horizontal="center" vertical="center"/>
    </xf>
    <xf numFmtId="0" fontId="5" fillId="11" borderId="7" xfId="0" applyFont="1" applyFill="1" applyBorder="1" applyAlignment="1">
      <alignment horizontal="center" vertical="center"/>
    </xf>
    <xf numFmtId="0" fontId="12" fillId="16" borderId="1" xfId="0" applyFont="1" applyFill="1" applyBorder="1" applyAlignment="1">
      <alignment horizontal="center" vertical="center"/>
    </xf>
    <xf numFmtId="0" fontId="12" fillId="16" borderId="2" xfId="0" applyFont="1" applyFill="1" applyBorder="1" applyAlignment="1">
      <alignment horizontal="center" vertical="center"/>
    </xf>
    <xf numFmtId="0" fontId="16" fillId="0" borderId="10" xfId="0" applyFont="1" applyBorder="1" applyAlignment="1">
      <alignment horizontal="center" vertical="center" textRotation="90" wrapText="1"/>
    </xf>
    <xf numFmtId="0" fontId="16" fillId="0" borderId="9" xfId="0" applyFont="1" applyBorder="1" applyAlignment="1">
      <alignment horizontal="center" vertical="center" textRotation="90"/>
    </xf>
    <xf numFmtId="0" fontId="16" fillId="0" borderId="8" xfId="0" applyFont="1" applyBorder="1" applyAlignment="1">
      <alignment horizontal="center" vertical="center" textRotation="90"/>
    </xf>
    <xf numFmtId="0" fontId="18" fillId="0" borderId="23" xfId="0" applyFont="1" applyBorder="1" applyAlignment="1">
      <alignment horizontal="center" vertical="center" textRotation="90"/>
    </xf>
    <xf numFmtId="0" fontId="17" fillId="0" borderId="23" xfId="0" applyFont="1" applyBorder="1" applyAlignment="1">
      <alignment horizontal="center" vertical="center" textRotation="90"/>
    </xf>
    <xf numFmtId="0" fontId="3" fillId="12" borderId="6" xfId="0" applyFont="1" applyFill="1" applyBorder="1" applyAlignment="1">
      <alignment horizontal="center" wrapText="1"/>
    </xf>
    <xf numFmtId="0" fontId="3" fillId="12" borderId="7" xfId="0" applyFont="1" applyFill="1" applyBorder="1" applyAlignment="1">
      <alignment horizontal="center" wrapText="1"/>
    </xf>
    <xf numFmtId="0" fontId="3" fillId="12" borderId="33" xfId="0" applyFont="1" applyFill="1" applyBorder="1" applyAlignment="1">
      <alignment horizontal="center" wrapText="1"/>
    </xf>
    <xf numFmtId="0" fontId="1" fillId="0" borderId="37" xfId="0" applyFont="1" applyBorder="1" applyAlignment="1" applyProtection="1">
      <alignment horizontal="center"/>
      <protection locked="0"/>
    </xf>
    <xf numFmtId="0" fontId="1" fillId="0" borderId="52" xfId="0" applyFont="1" applyBorder="1" applyAlignment="1" applyProtection="1">
      <alignment horizontal="center"/>
      <protection locked="0"/>
    </xf>
    <xf numFmtId="14" fontId="1" fillId="0" borderId="39" xfId="0" applyNumberFormat="1" applyFont="1" applyBorder="1" applyAlignment="1" applyProtection="1">
      <alignment horizontal="center"/>
      <protection locked="0"/>
    </xf>
    <xf numFmtId="0" fontId="1" fillId="0" borderId="39" xfId="0" applyFont="1" applyBorder="1" applyAlignment="1" applyProtection="1">
      <alignment horizontal="center"/>
      <protection locked="0"/>
    </xf>
    <xf numFmtId="0" fontId="1" fillId="0" borderId="53" xfId="0" applyFont="1" applyBorder="1" applyAlignment="1" applyProtection="1">
      <alignment horizontal="center"/>
      <protection locked="0"/>
    </xf>
    <xf numFmtId="0" fontId="1" fillId="0" borderId="54" xfId="0" applyFont="1" applyBorder="1" applyAlignment="1" applyProtection="1">
      <alignment horizontal="center"/>
      <protection locked="0"/>
    </xf>
    <xf numFmtId="0" fontId="1" fillId="0" borderId="55" xfId="0" applyFont="1" applyBorder="1" applyAlignment="1" applyProtection="1">
      <alignment horizontal="center"/>
      <protection locked="0"/>
    </xf>
    <xf numFmtId="0" fontId="3" fillId="12" borderId="6" xfId="0" applyFont="1" applyFill="1" applyBorder="1" applyAlignment="1">
      <alignment horizontal="center" vertical="center" wrapText="1"/>
    </xf>
    <xf numFmtId="0" fontId="3" fillId="12" borderId="7" xfId="0" applyFont="1" applyFill="1" applyBorder="1" applyAlignment="1">
      <alignment horizontal="center" vertical="center" wrapText="1"/>
    </xf>
    <xf numFmtId="0" fontId="3" fillId="12" borderId="33" xfId="0" applyFont="1" applyFill="1" applyBorder="1" applyAlignment="1">
      <alignment horizontal="center" vertical="center" wrapText="1"/>
    </xf>
    <xf numFmtId="0" fontId="42" fillId="0" borderId="4" xfId="0" applyFont="1" applyBorder="1" applyAlignment="1">
      <alignment horizontal="left" vertical="top" wrapText="1"/>
    </xf>
    <xf numFmtId="0" fontId="42" fillId="0" borderId="5" xfId="0" applyFont="1" applyBorder="1" applyAlignment="1">
      <alignment horizontal="left" vertical="top" wrapText="1"/>
    </xf>
    <xf numFmtId="0" fontId="42" fillId="0" borderId="56" xfId="0" applyFont="1" applyBorder="1" applyAlignment="1">
      <alignment horizontal="left" vertical="top" wrapText="1"/>
    </xf>
    <xf numFmtId="0" fontId="44" fillId="0" borderId="58" xfId="0" applyFont="1" applyBorder="1" applyAlignment="1">
      <alignment horizontal="left" vertical="top" wrapText="1"/>
    </xf>
    <xf numFmtId="0" fontId="44" fillId="0" borderId="59" xfId="0" applyFont="1" applyBorder="1" applyAlignment="1">
      <alignment horizontal="left" vertical="top" wrapText="1"/>
    </xf>
    <xf numFmtId="0" fontId="44" fillId="0" borderId="62" xfId="0" applyFont="1" applyBorder="1" applyAlignment="1">
      <alignment horizontal="left" vertical="top" wrapText="1"/>
    </xf>
    <xf numFmtId="0" fontId="44" fillId="0" borderId="53" xfId="0" applyFont="1" applyBorder="1" applyAlignment="1">
      <alignment horizontal="left" vertical="top" wrapText="1"/>
    </xf>
    <xf numFmtId="0" fontId="44" fillId="0" borderId="65" xfId="0" applyFont="1" applyBorder="1" applyAlignment="1">
      <alignment horizontal="left" vertical="top" wrapText="1"/>
    </xf>
    <xf numFmtId="0" fontId="44" fillId="0" borderId="55" xfId="0" applyFont="1" applyBorder="1" applyAlignment="1">
      <alignment horizontal="left" vertical="top" wrapText="1"/>
    </xf>
    <xf numFmtId="0" fontId="1" fillId="0" borderId="28" xfId="0" applyFont="1" applyBorder="1" applyAlignment="1">
      <alignment horizontal="center"/>
    </xf>
    <xf numFmtId="0" fontId="1" fillId="0" borderId="0" xfId="0" applyFont="1" applyAlignment="1">
      <alignment horizontal="center"/>
    </xf>
    <xf numFmtId="0" fontId="1" fillId="0" borderId="29" xfId="0" applyFont="1" applyBorder="1" applyAlignment="1">
      <alignment horizontal="center"/>
    </xf>
    <xf numFmtId="0" fontId="3" fillId="12" borderId="32" xfId="0" applyFont="1" applyFill="1" applyBorder="1" applyAlignment="1">
      <alignment horizontal="center" vertical="center" wrapText="1"/>
    </xf>
    <xf numFmtId="0" fontId="3" fillId="12" borderId="35" xfId="0" applyFont="1" applyFill="1" applyBorder="1" applyAlignment="1">
      <alignment horizontal="center" vertical="center" wrapText="1"/>
    </xf>
    <xf numFmtId="0" fontId="31" fillId="0" borderId="32" xfId="0" applyFont="1" applyBorder="1" applyAlignment="1">
      <alignment horizontal="left" vertical="center" wrapText="1"/>
    </xf>
    <xf numFmtId="0" fontId="31" fillId="0" borderId="7" xfId="0" applyFont="1" applyBorder="1" applyAlignment="1">
      <alignment horizontal="left" vertical="center" wrapText="1"/>
    </xf>
    <xf numFmtId="0" fontId="31" fillId="0" borderId="35" xfId="0" applyFont="1" applyBorder="1" applyAlignment="1">
      <alignment horizontal="left" vertical="center" wrapText="1"/>
    </xf>
    <xf numFmtId="0" fontId="0" fillId="0" borderId="28" xfId="0" applyBorder="1" applyAlignment="1">
      <alignment horizontal="center"/>
    </xf>
    <xf numFmtId="0" fontId="0" fillId="0" borderId="0" xfId="0" applyAlignment="1">
      <alignment horizontal="center"/>
    </xf>
    <xf numFmtId="0" fontId="0" fillId="0" borderId="29" xfId="0" applyBorder="1" applyAlignment="1">
      <alignment horizontal="center"/>
    </xf>
    <xf numFmtId="0" fontId="26" fillId="14" borderId="28" xfId="0" applyFont="1" applyFill="1" applyBorder="1" applyAlignment="1">
      <alignment horizontal="center" wrapText="1"/>
    </xf>
    <xf numFmtId="0" fontId="26" fillId="14" borderId="0" xfId="0" applyFont="1" applyFill="1" applyAlignment="1">
      <alignment horizontal="center" wrapText="1"/>
    </xf>
    <xf numFmtId="0" fontId="26" fillId="14" borderId="29" xfId="0" applyFont="1" applyFill="1" applyBorder="1" applyAlignment="1">
      <alignment horizontal="center" wrapText="1"/>
    </xf>
    <xf numFmtId="0" fontId="30" fillId="23" borderId="32" xfId="0" applyFont="1" applyFill="1" applyBorder="1" applyAlignment="1">
      <alignment horizontal="right"/>
    </xf>
    <xf numFmtId="0" fontId="30" fillId="23" borderId="33" xfId="0" applyFont="1" applyFill="1" applyBorder="1" applyAlignment="1">
      <alignment horizontal="right"/>
    </xf>
    <xf numFmtId="0" fontId="1" fillId="0" borderId="38" xfId="0" applyFont="1" applyBorder="1" applyAlignment="1" applyProtection="1">
      <alignment horizontal="center"/>
      <protection locked="0"/>
    </xf>
    <xf numFmtId="0" fontId="1" fillId="0" borderId="40" xfId="0" applyFont="1" applyBorder="1" applyAlignment="1" applyProtection="1">
      <alignment horizontal="center"/>
      <protection locked="0"/>
    </xf>
    <xf numFmtId="0" fontId="0" fillId="29" borderId="49" xfId="0" applyFill="1" applyBorder="1" applyAlignment="1">
      <alignment horizontal="center" wrapText="1"/>
    </xf>
    <xf numFmtId="0" fontId="0" fillId="29" borderId="50" xfId="0" applyFill="1" applyBorder="1" applyAlignment="1">
      <alignment horizontal="center" wrapText="1"/>
    </xf>
    <xf numFmtId="0" fontId="0" fillId="29" borderId="51" xfId="0" applyFill="1" applyBorder="1" applyAlignment="1">
      <alignment horizontal="center" wrapText="1"/>
    </xf>
    <xf numFmtId="0" fontId="36" fillId="0" borderId="46" xfId="0" applyFont="1" applyBorder="1" applyAlignment="1">
      <alignment horizontal="right"/>
    </xf>
    <xf numFmtId="0" fontId="36" fillId="0" borderId="47" xfId="0" applyFont="1" applyBorder="1" applyAlignment="1">
      <alignment horizontal="right"/>
    </xf>
    <xf numFmtId="0" fontId="0" fillId="30" borderId="49" xfId="0" applyFill="1" applyBorder="1" applyAlignment="1" applyProtection="1">
      <alignment horizontal="center" wrapText="1"/>
      <protection locked="0"/>
    </xf>
    <xf numFmtId="0" fontId="0" fillId="30" borderId="50" xfId="0" applyFill="1" applyBorder="1" applyAlignment="1" applyProtection="1">
      <alignment horizontal="center" wrapText="1"/>
      <protection locked="0"/>
    </xf>
    <xf numFmtId="0" fontId="0" fillId="30" borderId="51" xfId="0" applyFill="1" applyBorder="1" applyAlignment="1" applyProtection="1">
      <alignment horizontal="center" wrapText="1"/>
      <protection locked="0"/>
    </xf>
    <xf numFmtId="0" fontId="0" fillId="0" borderId="46" xfId="0" applyBorder="1" applyAlignment="1">
      <alignment horizontal="right"/>
    </xf>
    <xf numFmtId="0" fontId="0" fillId="0" borderId="47" xfId="0" applyBorder="1" applyAlignment="1">
      <alignment horizontal="right"/>
    </xf>
    <xf numFmtId="0" fontId="0" fillId="31" borderId="45" xfId="0" applyFill="1" applyBorder="1" applyAlignment="1">
      <alignment horizontal="center" wrapText="1"/>
    </xf>
    <xf numFmtId="0" fontId="0" fillId="32" borderId="45" xfId="0" applyFill="1" applyBorder="1" applyAlignment="1">
      <alignment horizontal="center" wrapText="1"/>
    </xf>
    <xf numFmtId="0" fontId="0" fillId="33" borderId="45" xfId="0" applyFill="1" applyBorder="1" applyAlignment="1">
      <alignment horizontal="center" wrapText="1"/>
    </xf>
    <xf numFmtId="0" fontId="0" fillId="34" borderId="45" xfId="0" applyFill="1" applyBorder="1" applyAlignment="1">
      <alignment horizontal="center" wrapText="1"/>
    </xf>
    <xf numFmtId="0" fontId="0" fillId="35" borderId="45" xfId="0" applyFill="1" applyBorder="1" applyAlignment="1">
      <alignment horizontal="center" wrapText="1"/>
    </xf>
  </cellXfs>
  <cellStyles count="3">
    <cellStyle name="Normal" xfId="0" builtinId="0"/>
    <cellStyle name="Normal 2" xfId="1" xr:uid="{00000000-0005-0000-0000-000001000000}"/>
    <cellStyle name="Percent" xfId="2" builtinId="5"/>
  </cellStyles>
  <dxfs count="0"/>
  <tableStyles count="0" defaultTableStyle="TableStyleMedium2" defaultPivotStyle="PivotStyleLight16"/>
  <colors>
    <mruColors>
      <color rgb="FFB7DEE8"/>
      <color rgb="FFFCD5B4"/>
      <color rgb="FFC5D9F1"/>
      <color rgb="FFCCC0DA"/>
      <color rgb="FFF2DCDB"/>
      <color rgb="FFDDD9C4"/>
      <color rgb="FFEBF1DE"/>
      <color rgb="FFE4DFEC"/>
      <color rgb="FFFFFFCC"/>
      <color rgb="FFE5F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638175</xdr:colOff>
          <xdr:row>11</xdr:row>
          <xdr:rowOff>0</xdr:rowOff>
        </xdr:from>
        <xdr:to>
          <xdr:col>3</xdr:col>
          <xdr:colOff>949325</xdr:colOff>
          <xdr:row>12</xdr:row>
          <xdr:rowOff>57150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647700</xdr:colOff>
          <xdr:row>19</xdr:row>
          <xdr:rowOff>0</xdr:rowOff>
        </xdr:from>
        <xdr:to>
          <xdr:col>3</xdr:col>
          <xdr:colOff>952500</xdr:colOff>
          <xdr:row>20</xdr:row>
          <xdr:rowOff>34925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647700</xdr:colOff>
          <xdr:row>26</xdr:row>
          <xdr:rowOff>0</xdr:rowOff>
        </xdr:from>
        <xdr:to>
          <xdr:col>3</xdr:col>
          <xdr:colOff>952500</xdr:colOff>
          <xdr:row>27</xdr:row>
          <xdr:rowOff>38100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628650</xdr:colOff>
          <xdr:row>33</xdr:row>
          <xdr:rowOff>0</xdr:rowOff>
        </xdr:from>
        <xdr:to>
          <xdr:col>3</xdr:col>
          <xdr:colOff>949325</xdr:colOff>
          <xdr:row>34</xdr:row>
          <xdr:rowOff>38100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638175</xdr:colOff>
          <xdr:row>40</xdr:row>
          <xdr:rowOff>0</xdr:rowOff>
        </xdr:from>
        <xdr:to>
          <xdr:col>3</xdr:col>
          <xdr:colOff>952500</xdr:colOff>
          <xdr:row>41</xdr:row>
          <xdr:rowOff>34925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638175</xdr:colOff>
          <xdr:row>47</xdr:row>
          <xdr:rowOff>0</xdr:rowOff>
        </xdr:from>
        <xdr:to>
          <xdr:col>3</xdr:col>
          <xdr:colOff>952500</xdr:colOff>
          <xdr:row>48</xdr:row>
          <xdr:rowOff>34925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685800</xdr:colOff>
          <xdr:row>54</xdr:row>
          <xdr:rowOff>0</xdr:rowOff>
        </xdr:from>
        <xdr:to>
          <xdr:col>3</xdr:col>
          <xdr:colOff>1006475</xdr:colOff>
          <xdr:row>55</xdr:row>
          <xdr:rowOff>34925</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Q:\Chicago%20Department%20of%20Transportation\Alleys\Group%201\Construction\IFB\FM_PBC_JLB_Alleys_C1607_MasterBidForm_20240318_DRAFT_Unprotected.xlsx" TargetMode="External"/><Relationship Id="rId1" Type="http://schemas.openxmlformats.org/officeDocument/2006/relationships/externalLinkPath" Target="/Chicago%20Department%20of%20Transportation/Alleys/Group%201/Construction/IFB/FM_PBC_JLB_Alleys_C1607_MasterBidForm_20240318_DRAFT_Unprotected.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Q:\Chicago%20Department%20of%20Transportation\Alleys\Group%201\Construction\IFB\PBC%20Alley%20Reconstruction%20SP%20Package%201%20No%20Unit%20Prices.xlsx" TargetMode="External"/><Relationship Id="rId1" Type="http://schemas.openxmlformats.org/officeDocument/2006/relationships/externalLinkPath" Target="/Chicago%20Department%20of%20Transportation/Alleys/Group%201/Construction/IFB/PBC%20Alley%20Reconstruction%20SP%20Package%201%20No%20Unit%20Pric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chedule of Prices"/>
      <sheetName val="BidFormMASTER All Alleys"/>
      <sheetName val="Award Criteria Figure"/>
    </sheetNames>
    <sheetDataSet>
      <sheetData sheetId="0"/>
      <sheetData sheetId="1">
        <row r="16">
          <cell r="D16">
            <v>525000</v>
          </cell>
        </row>
      </sheetData>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22356A_21-CP#14"/>
      <sheetName val="22356B_22-CP#19"/>
      <sheetName val="22356C_21-CP#39"/>
      <sheetName val="22356D_22-CP#24"/>
      <sheetName val="22-M#6 Send Rev Plans"/>
      <sheetName val="22356F_22-M#17"/>
      <sheetName val="22356G_22-T#2"/>
      <sheetName val="Original Items"/>
      <sheetName val="Original Items Condensed"/>
    </sheetNames>
    <sheetDataSet>
      <sheetData sheetId="0"/>
      <sheetData sheetId="1"/>
      <sheetData sheetId="2"/>
      <sheetData sheetId="3"/>
      <sheetData sheetId="4"/>
      <sheetData sheetId="5"/>
      <sheetData sheetId="6"/>
      <sheetData sheetId="7"/>
      <sheetData sheetId="8">
        <row r="8">
          <cell r="C8" t="str">
            <v>Code Number</v>
          </cell>
        </row>
        <row r="9">
          <cell r="C9" t="str">
            <v>********</v>
          </cell>
          <cell r="D9" t="str">
            <v>EARTH EXCAVATION (SOIL TO CCDD FACILITY)</v>
          </cell>
          <cell r="E9" t="str">
            <v>Cubic Yard</v>
          </cell>
        </row>
        <row r="10">
          <cell r="C10" t="str">
            <v>********</v>
          </cell>
          <cell r="D10" t="str">
            <v>EARTH EXCAVATION (SOIL TO LANDFILL)</v>
          </cell>
          <cell r="E10" t="str">
            <v>Cubic Yard</v>
          </cell>
        </row>
        <row r="11">
          <cell r="C11">
            <v>44000100</v>
          </cell>
          <cell r="D11" t="str">
            <v>PAVEMENT REMOVAL</v>
          </cell>
          <cell r="E11" t="str">
            <v>Square Yard</v>
          </cell>
        </row>
        <row r="12">
          <cell r="C12" t="str">
            <v>********</v>
          </cell>
          <cell r="D12" t="str">
            <v>DRIVEWAY AND ALLEY RETURN PAVEMENT REMOVAL</v>
          </cell>
          <cell r="E12" t="str">
            <v>Square Yard</v>
          </cell>
        </row>
        <row r="13">
          <cell r="C13">
            <v>44000300</v>
          </cell>
          <cell r="D13" t="str">
            <v>CURB REMOVAL</v>
          </cell>
          <cell r="E13" t="str">
            <v>Foot</v>
          </cell>
        </row>
        <row r="14">
          <cell r="C14">
            <v>44000500</v>
          </cell>
          <cell r="D14" t="str">
            <v>COMBINATION CURB AND GUTTER REMOVAL</v>
          </cell>
          <cell r="E14" t="str">
            <v>Foot</v>
          </cell>
        </row>
        <row r="15">
          <cell r="C15">
            <v>44000600</v>
          </cell>
          <cell r="D15" t="str">
            <v>SIDEWALK REMOVAL</v>
          </cell>
          <cell r="E15" t="str">
            <v>Square Foot</v>
          </cell>
        </row>
        <row r="16">
          <cell r="C16" t="str">
            <v>CDOT4400020</v>
          </cell>
          <cell r="D16" t="str">
            <v>ALLEY PAVEMENT REMOVAL</v>
          </cell>
          <cell r="E16" t="str">
            <v>Square Yard</v>
          </cell>
        </row>
        <row r="17">
          <cell r="C17" t="str">
            <v>********</v>
          </cell>
          <cell r="D17" t="str">
            <v>GARAGE APRON REMOVAL</v>
          </cell>
          <cell r="E17" t="str">
            <v>Square Foot</v>
          </cell>
        </row>
        <row r="18">
          <cell r="C18">
            <v>20700220</v>
          </cell>
          <cell r="D18" t="str">
            <v>POROUS GRANULAR EMBANKMENT (CA-1)</v>
          </cell>
          <cell r="E18" t="str">
            <v>Cubic Yard</v>
          </cell>
        </row>
        <row r="19">
          <cell r="C19">
            <v>31101100</v>
          </cell>
          <cell r="D19" t="str">
            <v>SUB-BASE GRANULAR MATERIAL, TYPE B</v>
          </cell>
          <cell r="E19" t="str">
            <v>Cubic Yard</v>
          </cell>
        </row>
        <row r="20">
          <cell r="C20">
            <v>20800150</v>
          </cell>
          <cell r="D20" t="str">
            <v>TRENCH BACKFILL</v>
          </cell>
          <cell r="E20" t="str">
            <v>Cubic Yard</v>
          </cell>
        </row>
        <row r="21">
          <cell r="C21" t="str">
            <v>CDOT3110030</v>
          </cell>
          <cell r="D21" t="str">
            <v>PERVIOUS AGGREGATE SUBBASE</v>
          </cell>
          <cell r="E21" t="str">
            <v>Cubic Yard</v>
          </cell>
        </row>
        <row r="22">
          <cell r="C22" t="str">
            <v>********</v>
          </cell>
          <cell r="D22" t="str">
            <v>BEDDING &amp; VOID OPENING AGGREGATES FOR PERMEABLE CONCRETE BLOCK PAVERS</v>
          </cell>
          <cell r="E22" t="str">
            <v>Cubic Yard</v>
          </cell>
        </row>
        <row r="23">
          <cell r="C23" t="str">
            <v>********</v>
          </cell>
          <cell r="D23" t="str">
            <v>CRUSHED STONE (TEMPORARY USE)</v>
          </cell>
          <cell r="E23" t="str">
            <v>Ton</v>
          </cell>
        </row>
        <row r="24">
          <cell r="C24">
            <v>35300200</v>
          </cell>
          <cell r="D24" t="str">
            <v>PORTLAND CEMENT CONCRETE BASE COURSE, 7 IN</v>
          </cell>
          <cell r="E24" t="str">
            <v>Square Yard</v>
          </cell>
        </row>
        <row r="25">
          <cell r="C25">
            <v>35300400</v>
          </cell>
          <cell r="D25" t="str">
            <v>PORTLAND CEMENT CONCRETE BASE COURSE, 9 IN</v>
          </cell>
          <cell r="E25" t="str">
            <v>Square Yard</v>
          </cell>
        </row>
        <row r="26">
          <cell r="C26" t="str">
            <v>CDOT4230030</v>
          </cell>
          <cell r="D26" t="str">
            <v>HIGH EARLY STRENGTH PORTLAND CEMENT CONCRETE ALLEY PAVEMENT, 8 INCH</v>
          </cell>
          <cell r="E26" t="str">
            <v>Square Yard</v>
          </cell>
        </row>
        <row r="27">
          <cell r="C27" t="str">
            <v>CDOT4230010</v>
          </cell>
          <cell r="D27" t="str">
            <v>HIGH EARLY STRENGTH PORTLAND CEMENT CONCRETE DRIVEWAY PAVEMENT, 8 INCH</v>
          </cell>
          <cell r="E27" t="str">
            <v>Square Yard</v>
          </cell>
        </row>
        <row r="28">
          <cell r="C28" t="str">
            <v>********</v>
          </cell>
          <cell r="D28" t="str">
            <v>HIGH EARLY STRENGTH PORTLAND CEMENT CONCRETE GARAGE APRON, 8 INCH</v>
          </cell>
          <cell r="E28" t="str">
            <v>Square Foot</v>
          </cell>
        </row>
        <row r="29">
          <cell r="C29" t="str">
            <v>********</v>
          </cell>
          <cell r="D29" t="str">
            <v>HIGH EARLY STRENGTH PORTLAND CEMENT CONCRETE SIDEWALK, 8 INCH</v>
          </cell>
          <cell r="E29" t="str">
            <v>Square Foot</v>
          </cell>
        </row>
        <row r="30">
          <cell r="C30" t="str">
            <v>********</v>
          </cell>
          <cell r="D30" t="str">
            <v>PORTLAND CEMENT CONCRETE SIDEWALK, 8 IN</v>
          </cell>
          <cell r="E30" t="str">
            <v>Square Foot</v>
          </cell>
        </row>
        <row r="31">
          <cell r="C31" t="str">
            <v>********</v>
          </cell>
          <cell r="D31" t="str">
            <v>PORTLAND CEMENT CONCRETE SIDEWALK, 5 IN</v>
          </cell>
          <cell r="E31" t="str">
            <v>Square Foot</v>
          </cell>
        </row>
        <row r="32">
          <cell r="C32" t="str">
            <v>********</v>
          </cell>
          <cell r="D32" t="str">
            <v>PORTLAND CEMENT CONCRETE ADA CURB RAMP, 5 IN</v>
          </cell>
          <cell r="E32" t="str">
            <v>Square Foot</v>
          </cell>
        </row>
        <row r="33">
          <cell r="C33" t="str">
            <v>********</v>
          </cell>
          <cell r="D33" t="str">
            <v>HIGH EARLY STRENGTH PORTLAND CEMENT CONCRETE ADA CURB RAMP, 8 INCH</v>
          </cell>
          <cell r="E33" t="str">
            <v>Square Foot</v>
          </cell>
        </row>
        <row r="34">
          <cell r="C34" t="str">
            <v>********</v>
          </cell>
          <cell r="D34" t="str">
            <v>DRILL AND GROUT DOWELS AND TIE BARS</v>
          </cell>
          <cell r="E34" t="str">
            <v>Each</v>
          </cell>
        </row>
        <row r="35">
          <cell r="C35" t="str">
            <v>********</v>
          </cell>
          <cell r="D35" t="str">
            <v>PORTLAND CEMENT CONCRETE COLLAR FOR PERMEABLE BLOCK PAVERS, POROUS TILE PAVERS, OR PERVIOUS HMA</v>
          </cell>
          <cell r="E35" t="str">
            <v>Foot</v>
          </cell>
        </row>
        <row r="36">
          <cell r="C36" t="str">
            <v>********</v>
          </cell>
          <cell r="D36" t="str">
            <v>PERMEABLE CONCRETE BLOCK PAVERS</v>
          </cell>
          <cell r="E36" t="str">
            <v>Square Foot</v>
          </cell>
        </row>
        <row r="37">
          <cell r="C37" t="str">
            <v>********</v>
          </cell>
          <cell r="D37" t="str">
            <v>GREEN ALLEY IDENTIFIER CONCRETE STAMP</v>
          </cell>
          <cell r="E37" t="str">
            <v>Each</v>
          </cell>
        </row>
        <row r="38">
          <cell r="C38">
            <v>40600200</v>
          </cell>
          <cell r="D38" t="str">
            <v>BITUMINOUS MATERIALS (TACK COAT)</v>
          </cell>
          <cell r="E38" t="str">
            <v>Pound</v>
          </cell>
        </row>
        <row r="39">
          <cell r="C39">
            <v>4060105</v>
          </cell>
          <cell r="D39" t="str">
            <v>HOT-MIX ASPHALT SURFACE COURSE, IL-9.5L, MIX "C", N30 (CDOT)</v>
          </cell>
          <cell r="E39" t="str">
            <v>Ton</v>
          </cell>
        </row>
        <row r="40">
          <cell r="C40">
            <v>40603085</v>
          </cell>
          <cell r="D40" t="str">
            <v>HOT-MIX ASPHALT BINDER COURSE, N70</v>
          </cell>
          <cell r="E40" t="str">
            <v>Ton</v>
          </cell>
        </row>
        <row r="41">
          <cell r="C41" t="str">
            <v>********</v>
          </cell>
          <cell r="D41" t="str">
            <v>HOT-MIX ASPHALT, REMOVE AND RESURFACE, N30</v>
          </cell>
          <cell r="E41" t="str">
            <v>Square Yard</v>
          </cell>
        </row>
        <row r="42">
          <cell r="C42" t="str">
            <v>********</v>
          </cell>
          <cell r="D42" t="str">
            <v>HOT-MIX ASPHALT SURFACE COURSE, PATCH, N30 (HAND METHOD)</v>
          </cell>
          <cell r="E42" t="str">
            <v>Ton</v>
          </cell>
        </row>
        <row r="43">
          <cell r="C43" t="str">
            <v>********</v>
          </cell>
          <cell r="D43" t="str">
            <v>HOT-MIX ASPHALT SURFACE COURSE, PATCH, N70 (HAND METHOD)</v>
          </cell>
          <cell r="E43" t="str">
            <v>Ton</v>
          </cell>
        </row>
        <row r="44">
          <cell r="C44">
            <v>60600605</v>
          </cell>
          <cell r="D44" t="str">
            <v>CONCRETE CURB, TYPE B</v>
          </cell>
          <cell r="E44" t="str">
            <v>Foot</v>
          </cell>
        </row>
        <row r="45">
          <cell r="C45" t="str">
            <v>********</v>
          </cell>
          <cell r="D45" t="str">
            <v>HIGH EARLY STRENGTH PORTLAND CEMENT CONCRETE COMBINATION CURB AND GUTTER, TYPE B-V.12</v>
          </cell>
          <cell r="E45" t="str">
            <v>Foot</v>
          </cell>
        </row>
        <row r="46">
          <cell r="C46" t="str">
            <v>CDOT 6060020</v>
          </cell>
          <cell r="D46" t="str">
            <v>COMBINATION CONCRETE CURB AND GUTTER, TYPE B-V.12</v>
          </cell>
          <cell r="E46" t="str">
            <v>Foot</v>
          </cell>
        </row>
        <row r="47">
          <cell r="C47" t="str">
            <v>********</v>
          </cell>
          <cell r="D47" t="str">
            <v>MANHOLE, 3 FT DIAMETER, TYPE A, FRAME AND CLOSED LID (CITY OF CHICAGO)</v>
          </cell>
          <cell r="E47" t="str">
            <v>Each</v>
          </cell>
        </row>
        <row r="48">
          <cell r="C48" t="str">
            <v>********</v>
          </cell>
          <cell r="D48" t="str">
            <v>CATCH BASINS, TYPE A, SPECIAL, 3 FT DIAMETER, TYPE 1 FRAME, OPEN LID (CITY OF CHICAGO)</v>
          </cell>
          <cell r="E48" t="str">
            <v>Each</v>
          </cell>
        </row>
        <row r="49">
          <cell r="C49" t="str">
            <v>CDOT6020010</v>
          </cell>
          <cell r="D49" t="str">
            <v>CATCH BASINS, TYPE A, 4 FT DIAMETER, TYPE 1 FRAME, OPEN LID (CITY OF CHICAGO)</v>
          </cell>
          <cell r="E49" t="str">
            <v>Each</v>
          </cell>
        </row>
        <row r="50">
          <cell r="C50" t="str">
            <v>********</v>
          </cell>
          <cell r="D50" t="str">
            <v>DRAINAGE AND UTILITY STRUCTURES TO BE ADJUSTED</v>
          </cell>
          <cell r="E50" t="str">
            <v>Each</v>
          </cell>
        </row>
        <row r="51">
          <cell r="C51" t="str">
            <v>********</v>
          </cell>
          <cell r="D51" t="str">
            <v>VORTEX RESTRICTOR</v>
          </cell>
          <cell r="E51" t="str">
            <v>Each</v>
          </cell>
        </row>
        <row r="52">
          <cell r="C52" t="str">
            <v>********</v>
          </cell>
          <cell r="D52" t="str">
            <v>STORM SEWERS, EXTRA STRENGTH VITRIFIED CLAY PIPE, 8 IN</v>
          </cell>
          <cell r="E52" t="str">
            <v>Foot</v>
          </cell>
        </row>
        <row r="53">
          <cell r="C53" t="str">
            <v>********</v>
          </cell>
          <cell r="D53" t="str">
            <v>STORM SEWERS, DUCTILE IRON PIPE, 18 IN</v>
          </cell>
          <cell r="E53" t="str">
            <v>Foot</v>
          </cell>
        </row>
        <row r="54">
          <cell r="C54" t="str">
            <v>********</v>
          </cell>
          <cell r="D54" t="str">
            <v>STORM SEWERS, EXTRA STRENGTH VITRIFIED CLAY PIPE, 15 IN</v>
          </cell>
          <cell r="E54" t="str">
            <v>Foot</v>
          </cell>
        </row>
        <row r="55">
          <cell r="C55" t="str">
            <v>********</v>
          </cell>
          <cell r="D55" t="str">
            <v>STORM SEWERS, EXTRA STRENGTH VITRIFIED CLAY PIPE, 18 IN</v>
          </cell>
          <cell r="E55" t="str">
            <v>Foot</v>
          </cell>
        </row>
        <row r="56">
          <cell r="C56" t="str">
            <v>CDOT6050010</v>
          </cell>
          <cell r="D56" t="str">
            <v>REMOVING MANHOLES</v>
          </cell>
          <cell r="E56" t="str">
            <v>Each</v>
          </cell>
        </row>
        <row r="57">
          <cell r="C57" t="str">
            <v>CDOT6050020</v>
          </cell>
          <cell r="D57" t="str">
            <v>REMOVING CATCH BASINS</v>
          </cell>
          <cell r="E57" t="str">
            <v>Each</v>
          </cell>
        </row>
        <row r="58">
          <cell r="C58" t="str">
            <v>********</v>
          </cell>
          <cell r="D58" t="str">
            <v>SEWER CLEANING AND TELEVISING</v>
          </cell>
          <cell r="E58" t="str">
            <v>Foot</v>
          </cell>
        </row>
        <row r="59">
          <cell r="C59" t="str">
            <v>********</v>
          </cell>
          <cell r="D59" t="str">
            <v>CATCH BASINS, MANHOLES, WATER VALVES, ROUNDWAYS, AND INLETS TO BE CLEANED</v>
          </cell>
          <cell r="E59" t="str">
            <v>Each</v>
          </cell>
        </row>
        <row r="60">
          <cell r="C60">
            <v>60100085</v>
          </cell>
          <cell r="D60" t="str">
            <v>GEOTECHNICAL FABRIC</v>
          </cell>
          <cell r="E60" t="str">
            <v>Square Yard</v>
          </cell>
        </row>
        <row r="61">
          <cell r="C61" t="str">
            <v>CDOT2110010</v>
          </cell>
          <cell r="D61" t="str">
            <v>PULVERIZED TOPSOIL MIX</v>
          </cell>
          <cell r="E61" t="str">
            <v>Cubic Yard</v>
          </cell>
        </row>
        <row r="62">
          <cell r="C62" t="str">
            <v>********</v>
          </cell>
          <cell r="D62" t="str">
            <v>HYDRAULIC SEEDING</v>
          </cell>
          <cell r="E62" t="str">
            <v>Square Yard</v>
          </cell>
        </row>
        <row r="63">
          <cell r="C63" t="str">
            <v>********</v>
          </cell>
          <cell r="D63" t="str">
            <v>CONSTRUCTION SIGN</v>
          </cell>
          <cell r="E63" t="str">
            <v>Square Foot</v>
          </cell>
        </row>
        <row r="64">
          <cell r="C64" t="str">
            <v>********</v>
          </cell>
          <cell r="D64" t="str">
            <v>PREMOLDED RUBBER SPEED HUMPS</v>
          </cell>
          <cell r="E64" t="str">
            <v>Each</v>
          </cell>
        </row>
        <row r="65">
          <cell r="C65" t="str">
            <v>********</v>
          </cell>
          <cell r="D65" t="str">
            <v>REMOVE AND RELOCATE SIGN PANEL AND POLE ASSEMBLY</v>
          </cell>
          <cell r="E65" t="str">
            <v>Each</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73"/>
  <sheetViews>
    <sheetView showGridLines="0" tabSelected="1" view="pageBreakPreview" zoomScaleNormal="100" zoomScaleSheetLayoutView="100" workbookViewId="0">
      <selection activeCell="B60" sqref="B60:D60"/>
    </sheetView>
  </sheetViews>
  <sheetFormatPr defaultRowHeight="16.5" x14ac:dyDescent="0.3"/>
  <cols>
    <col min="1" max="1" width="7.5703125" style="1" customWidth="1"/>
    <col min="2" max="2" width="12.5703125" style="1" customWidth="1"/>
    <col min="3" max="3" width="120.28515625" style="1" customWidth="1"/>
    <col min="4" max="4" width="22.42578125" style="1" customWidth="1"/>
    <col min="5" max="16384" width="9.140625" style="1"/>
  </cols>
  <sheetData>
    <row r="1" spans="1:4" ht="27" customHeight="1" x14ac:dyDescent="0.3">
      <c r="A1" s="173" t="s">
        <v>66</v>
      </c>
      <c r="B1" s="173"/>
      <c r="C1" s="64" t="s">
        <v>67</v>
      </c>
      <c r="D1" s="65"/>
    </row>
    <row r="2" spans="1:4" ht="18.75" customHeight="1" x14ac:dyDescent="0.3">
      <c r="A2" s="174" t="s">
        <v>65</v>
      </c>
      <c r="B2" s="174"/>
      <c r="C2" s="64" t="s">
        <v>21</v>
      </c>
      <c r="D2" s="65"/>
    </row>
    <row r="3" spans="1:4" s="67" customFormat="1" ht="31.5" customHeight="1" x14ac:dyDescent="0.35">
      <c r="A3" s="173" t="s">
        <v>75</v>
      </c>
      <c r="B3" s="173"/>
      <c r="C3" s="66" t="s">
        <v>23</v>
      </c>
      <c r="D3" s="65"/>
    </row>
    <row r="4" spans="1:4" s="67" customFormat="1" ht="21.95" customHeight="1" thickBot="1" x14ac:dyDescent="0.4">
      <c r="A4" s="68" t="s">
        <v>6</v>
      </c>
      <c r="B4" s="68"/>
      <c r="C4" s="180"/>
      <c r="D4" s="180"/>
    </row>
    <row r="5" spans="1:4" ht="20.100000000000001" customHeight="1" x14ac:dyDescent="0.3">
      <c r="A5" s="191" t="s">
        <v>96</v>
      </c>
      <c r="B5" s="69" t="s">
        <v>1</v>
      </c>
      <c r="C5" s="70" t="s">
        <v>2</v>
      </c>
      <c r="D5" s="71" t="s">
        <v>15</v>
      </c>
    </row>
    <row r="6" spans="1:4" ht="24" customHeight="1" x14ac:dyDescent="0.3">
      <c r="A6" s="192"/>
      <c r="B6" s="72"/>
      <c r="C6" s="166" t="s">
        <v>50</v>
      </c>
      <c r="D6" s="73"/>
    </row>
    <row r="7" spans="1:4" ht="24" customHeight="1" x14ac:dyDescent="0.3">
      <c r="A7" s="192"/>
      <c r="B7" s="74">
        <v>1</v>
      </c>
      <c r="C7" s="75" t="s">
        <v>3</v>
      </c>
      <c r="D7" s="159">
        <f>SUM('22356A Belle Plaine'!G61)</f>
        <v>0</v>
      </c>
    </row>
    <row r="8" spans="1:4" ht="24" customHeight="1" x14ac:dyDescent="0.3">
      <c r="A8" s="192"/>
      <c r="B8" s="76">
        <v>2</v>
      </c>
      <c r="C8" s="77" t="s">
        <v>4</v>
      </c>
      <c r="D8" s="78">
        <v>47000</v>
      </c>
    </row>
    <row r="9" spans="1:4" ht="24" customHeight="1" x14ac:dyDescent="0.3">
      <c r="A9" s="192"/>
      <c r="B9" s="76">
        <v>3</v>
      </c>
      <c r="C9" s="77" t="s">
        <v>8</v>
      </c>
      <c r="D9" s="79">
        <v>25000</v>
      </c>
    </row>
    <row r="10" spans="1:4" ht="24" customHeight="1" x14ac:dyDescent="0.3">
      <c r="A10" s="192"/>
      <c r="B10" s="76">
        <v>3.5</v>
      </c>
      <c r="C10" s="77" t="s">
        <v>104</v>
      </c>
      <c r="D10" s="79">
        <v>5000</v>
      </c>
    </row>
    <row r="11" spans="1:4" ht="24" customHeight="1" thickBot="1" x14ac:dyDescent="0.35">
      <c r="A11" s="192"/>
      <c r="B11" s="80">
        <v>4</v>
      </c>
      <c r="C11" s="81" t="s">
        <v>7</v>
      </c>
      <c r="D11" s="82">
        <f>SUM(D7:D10)</f>
        <v>77000</v>
      </c>
    </row>
    <row r="12" spans="1:4" ht="14.1" customHeight="1" thickBot="1" x14ac:dyDescent="0.35">
      <c r="A12" s="193"/>
      <c r="B12" s="185" t="s">
        <v>5</v>
      </c>
      <c r="C12" s="186"/>
      <c r="D12" s="83"/>
    </row>
    <row r="13" spans="1:4" ht="20.100000000000001" customHeight="1" thickBot="1" x14ac:dyDescent="0.35">
      <c r="A13" s="194" t="s">
        <v>9</v>
      </c>
      <c r="B13" s="84" t="s">
        <v>1</v>
      </c>
      <c r="C13" s="85" t="s">
        <v>2</v>
      </c>
      <c r="D13" s="86" t="s">
        <v>15</v>
      </c>
    </row>
    <row r="14" spans="1:4" ht="24" customHeight="1" thickBot="1" x14ac:dyDescent="0.35">
      <c r="A14" s="194"/>
      <c r="B14" s="87"/>
      <c r="C14" s="167" t="s">
        <v>51</v>
      </c>
      <c r="D14" s="88"/>
    </row>
    <row r="15" spans="1:4" ht="24" customHeight="1" thickBot="1" x14ac:dyDescent="0.35">
      <c r="A15" s="194"/>
      <c r="B15" s="74">
        <v>5</v>
      </c>
      <c r="C15" s="75" t="s">
        <v>3</v>
      </c>
      <c r="D15" s="159">
        <f>SUM('22356B Roscoe-Clark'!G61)</f>
        <v>0</v>
      </c>
    </row>
    <row r="16" spans="1:4" ht="24" customHeight="1" thickBot="1" x14ac:dyDescent="0.35">
      <c r="A16" s="194"/>
      <c r="B16" s="76">
        <v>6</v>
      </c>
      <c r="C16" s="77" t="s">
        <v>4</v>
      </c>
      <c r="D16" s="78">
        <v>65000</v>
      </c>
    </row>
    <row r="17" spans="1:4" ht="24" customHeight="1" thickBot="1" x14ac:dyDescent="0.35">
      <c r="A17" s="194"/>
      <c r="B17" s="76">
        <v>7</v>
      </c>
      <c r="C17" s="77" t="s">
        <v>8</v>
      </c>
      <c r="D17" s="79">
        <v>25000</v>
      </c>
    </row>
    <row r="18" spans="1:4" ht="24" customHeight="1" thickBot="1" x14ac:dyDescent="0.35">
      <c r="A18" s="194"/>
      <c r="B18" s="76">
        <v>7.5</v>
      </c>
      <c r="C18" s="77" t="s">
        <v>104</v>
      </c>
      <c r="D18" s="79">
        <v>5000</v>
      </c>
    </row>
    <row r="19" spans="1:4" ht="24" customHeight="1" thickBot="1" x14ac:dyDescent="0.35">
      <c r="A19" s="194"/>
      <c r="B19" s="89">
        <v>8</v>
      </c>
      <c r="C19" s="90" t="s">
        <v>7</v>
      </c>
      <c r="D19" s="91">
        <f>SUM(D15:D18)</f>
        <v>95000</v>
      </c>
    </row>
    <row r="20" spans="1:4" ht="14.1" customHeight="1" thickBot="1" x14ac:dyDescent="0.35">
      <c r="A20" s="194"/>
      <c r="B20" s="187" t="s">
        <v>5</v>
      </c>
      <c r="C20" s="188"/>
      <c r="D20" s="92"/>
    </row>
    <row r="21" spans="1:4" ht="20.100000000000001" customHeight="1" thickBot="1" x14ac:dyDescent="0.35">
      <c r="A21" s="195" t="s">
        <v>10</v>
      </c>
      <c r="B21" s="93" t="s">
        <v>1</v>
      </c>
      <c r="C21" s="94" t="s">
        <v>2</v>
      </c>
      <c r="D21" s="95" t="s">
        <v>15</v>
      </c>
    </row>
    <row r="22" spans="1:4" ht="24" customHeight="1" thickBot="1" x14ac:dyDescent="0.35">
      <c r="A22" s="195"/>
      <c r="B22" s="160"/>
      <c r="C22" s="168" t="s">
        <v>52</v>
      </c>
      <c r="D22" s="161"/>
    </row>
    <row r="23" spans="1:4" ht="24" customHeight="1" thickBot="1" x14ac:dyDescent="0.35">
      <c r="A23" s="195"/>
      <c r="B23" s="96">
        <v>9</v>
      </c>
      <c r="C23" s="97" t="s">
        <v>3</v>
      </c>
      <c r="D23" s="158">
        <f>SUM('22356C Waveland-Troy'!G61)</f>
        <v>0</v>
      </c>
    </row>
    <row r="24" spans="1:4" ht="24" customHeight="1" thickBot="1" x14ac:dyDescent="0.35">
      <c r="A24" s="195"/>
      <c r="B24" s="98">
        <v>10</v>
      </c>
      <c r="C24" s="77" t="s">
        <v>4</v>
      </c>
      <c r="D24" s="78">
        <v>70000</v>
      </c>
    </row>
    <row r="25" spans="1:4" ht="24" customHeight="1" thickBot="1" x14ac:dyDescent="0.35">
      <c r="A25" s="195"/>
      <c r="B25" s="98">
        <v>11</v>
      </c>
      <c r="C25" s="77" t="s">
        <v>8</v>
      </c>
      <c r="D25" s="79">
        <v>25000</v>
      </c>
    </row>
    <row r="26" spans="1:4" ht="24" customHeight="1" thickBot="1" x14ac:dyDescent="0.35">
      <c r="A26" s="195"/>
      <c r="B26" s="162">
        <v>12</v>
      </c>
      <c r="C26" s="163" t="s">
        <v>7</v>
      </c>
      <c r="D26" s="164">
        <f>SUM(D23:D25)</f>
        <v>95000</v>
      </c>
    </row>
    <row r="27" spans="1:4" ht="14.1" customHeight="1" thickBot="1" x14ac:dyDescent="0.35">
      <c r="A27" s="195"/>
      <c r="B27" s="181" t="s">
        <v>5</v>
      </c>
      <c r="C27" s="182"/>
      <c r="D27" s="165"/>
    </row>
    <row r="28" spans="1:4" ht="20.100000000000001" customHeight="1" thickBot="1" x14ac:dyDescent="0.35">
      <c r="A28" s="175" t="s">
        <v>11</v>
      </c>
      <c r="B28" s="99" t="s">
        <v>1</v>
      </c>
      <c r="C28" s="100" t="s">
        <v>2</v>
      </c>
      <c r="D28" s="101" t="s">
        <v>15</v>
      </c>
    </row>
    <row r="29" spans="1:4" ht="24" customHeight="1" thickBot="1" x14ac:dyDescent="0.35">
      <c r="A29" s="175"/>
      <c r="B29" s="102"/>
      <c r="C29" s="169" t="s">
        <v>53</v>
      </c>
      <c r="D29" s="103"/>
    </row>
    <row r="30" spans="1:4" ht="24" customHeight="1" thickBot="1" x14ac:dyDescent="0.35">
      <c r="A30" s="175"/>
      <c r="B30" s="96">
        <v>13</v>
      </c>
      <c r="C30" s="97" t="s">
        <v>3</v>
      </c>
      <c r="D30" s="158">
        <f>SUM('22356D Hollywood-Hermitage'!G61)</f>
        <v>0</v>
      </c>
    </row>
    <row r="31" spans="1:4" ht="24" customHeight="1" thickBot="1" x14ac:dyDescent="0.35">
      <c r="A31" s="175"/>
      <c r="B31" s="98">
        <v>14</v>
      </c>
      <c r="C31" s="77" t="s">
        <v>4</v>
      </c>
      <c r="D31" s="78">
        <v>60000</v>
      </c>
    </row>
    <row r="32" spans="1:4" ht="24" customHeight="1" thickBot="1" x14ac:dyDescent="0.35">
      <c r="A32" s="175"/>
      <c r="B32" s="98">
        <v>15</v>
      </c>
      <c r="C32" s="77" t="s">
        <v>8</v>
      </c>
      <c r="D32" s="79">
        <v>25000</v>
      </c>
    </row>
    <row r="33" spans="1:4" ht="24" customHeight="1" thickBot="1" x14ac:dyDescent="0.35">
      <c r="A33" s="175"/>
      <c r="B33" s="104">
        <v>16</v>
      </c>
      <c r="C33" s="105" t="s">
        <v>7</v>
      </c>
      <c r="D33" s="106">
        <f>SUM(D30:D32)</f>
        <v>85000</v>
      </c>
    </row>
    <row r="34" spans="1:4" ht="14.1" customHeight="1" thickBot="1" x14ac:dyDescent="0.35">
      <c r="A34" s="175"/>
      <c r="B34" s="183" t="s">
        <v>5</v>
      </c>
      <c r="C34" s="184"/>
      <c r="D34" s="107"/>
    </row>
    <row r="35" spans="1:4" ht="20.100000000000001" customHeight="1" thickBot="1" x14ac:dyDescent="0.35">
      <c r="A35" s="175" t="s">
        <v>12</v>
      </c>
      <c r="B35" s="108" t="s">
        <v>1</v>
      </c>
      <c r="C35" s="109" t="s">
        <v>2</v>
      </c>
      <c r="D35" s="110" t="s">
        <v>15</v>
      </c>
    </row>
    <row r="36" spans="1:4" ht="24" customHeight="1" thickBot="1" x14ac:dyDescent="0.35">
      <c r="A36" s="175"/>
      <c r="B36" s="111"/>
      <c r="C36" s="170" t="s">
        <v>54</v>
      </c>
      <c r="D36" s="112"/>
    </row>
    <row r="37" spans="1:4" ht="24" customHeight="1" thickBot="1" x14ac:dyDescent="0.35">
      <c r="A37" s="175"/>
      <c r="B37" s="96">
        <v>17</v>
      </c>
      <c r="C37" s="97" t="s">
        <v>3</v>
      </c>
      <c r="D37" s="158">
        <f>SUM('22356E Glenlake-Paulina'!G61)</f>
        <v>0</v>
      </c>
    </row>
    <row r="38" spans="1:4" ht="24" customHeight="1" thickBot="1" x14ac:dyDescent="0.35">
      <c r="A38" s="175"/>
      <c r="B38" s="98">
        <v>18</v>
      </c>
      <c r="C38" s="77" t="s">
        <v>4</v>
      </c>
      <c r="D38" s="78">
        <v>14000</v>
      </c>
    </row>
    <row r="39" spans="1:4" ht="24" customHeight="1" thickBot="1" x14ac:dyDescent="0.35">
      <c r="A39" s="175"/>
      <c r="B39" s="98">
        <v>19</v>
      </c>
      <c r="C39" s="77" t="s">
        <v>8</v>
      </c>
      <c r="D39" s="79">
        <v>25000</v>
      </c>
    </row>
    <row r="40" spans="1:4" ht="24" customHeight="1" thickBot="1" x14ac:dyDescent="0.35">
      <c r="A40" s="175"/>
      <c r="B40" s="113">
        <v>20</v>
      </c>
      <c r="C40" s="114" t="s">
        <v>7</v>
      </c>
      <c r="D40" s="115">
        <f>SUM(D37:D39)</f>
        <v>39000</v>
      </c>
    </row>
    <row r="41" spans="1:4" ht="14.1" customHeight="1" thickBot="1" x14ac:dyDescent="0.35">
      <c r="A41" s="175"/>
      <c r="B41" s="189" t="s">
        <v>5</v>
      </c>
      <c r="C41" s="190"/>
      <c r="D41" s="116"/>
    </row>
    <row r="42" spans="1:4" ht="20.100000000000001" customHeight="1" thickBot="1" x14ac:dyDescent="0.35">
      <c r="A42" s="175" t="s">
        <v>13</v>
      </c>
      <c r="B42" s="117" t="s">
        <v>1</v>
      </c>
      <c r="C42" s="118" t="s">
        <v>2</v>
      </c>
      <c r="D42" s="119" t="s">
        <v>15</v>
      </c>
    </row>
    <row r="43" spans="1:4" ht="19.5" thickBot="1" x14ac:dyDescent="0.35">
      <c r="A43" s="175"/>
      <c r="B43" s="120"/>
      <c r="C43" s="171" t="s">
        <v>55</v>
      </c>
      <c r="D43" s="121"/>
    </row>
    <row r="44" spans="1:4" ht="19.5" thickBot="1" x14ac:dyDescent="0.35">
      <c r="A44" s="175"/>
      <c r="B44" s="96">
        <v>21</v>
      </c>
      <c r="C44" s="97" t="s">
        <v>3</v>
      </c>
      <c r="D44" s="158">
        <f>SUM('22356F Wilson-Sunnyside'!G61)</f>
        <v>0</v>
      </c>
    </row>
    <row r="45" spans="1:4" ht="19.5" thickBot="1" x14ac:dyDescent="0.35">
      <c r="A45" s="175"/>
      <c r="B45" s="98">
        <v>22</v>
      </c>
      <c r="C45" s="77" t="s">
        <v>4</v>
      </c>
      <c r="D45" s="78">
        <v>42000</v>
      </c>
    </row>
    <row r="46" spans="1:4" ht="19.5" thickBot="1" x14ac:dyDescent="0.35">
      <c r="A46" s="175"/>
      <c r="B46" s="98">
        <v>23</v>
      </c>
      <c r="C46" s="77" t="s">
        <v>8</v>
      </c>
      <c r="D46" s="79">
        <v>25000</v>
      </c>
    </row>
    <row r="47" spans="1:4" ht="19.5" thickBot="1" x14ac:dyDescent="0.35">
      <c r="A47" s="175"/>
      <c r="B47" s="122">
        <v>24</v>
      </c>
      <c r="C47" s="123" t="s">
        <v>7</v>
      </c>
      <c r="D47" s="124">
        <f>SUM(D44:D46)</f>
        <v>67000</v>
      </c>
    </row>
    <row r="48" spans="1:4" ht="14.1" customHeight="1" thickBot="1" x14ac:dyDescent="0.35">
      <c r="A48" s="175"/>
      <c r="B48" s="176" t="s">
        <v>5</v>
      </c>
      <c r="C48" s="177"/>
      <c r="D48" s="125"/>
    </row>
    <row r="49" spans="1:4" ht="20.100000000000001" customHeight="1" thickBot="1" x14ac:dyDescent="0.35">
      <c r="A49" s="175" t="s">
        <v>14</v>
      </c>
      <c r="B49" s="126" t="s">
        <v>1</v>
      </c>
      <c r="C49" s="127" t="s">
        <v>2</v>
      </c>
      <c r="D49" s="128" t="s">
        <v>15</v>
      </c>
    </row>
    <row r="50" spans="1:4" ht="19.5" thickBot="1" x14ac:dyDescent="0.35">
      <c r="A50" s="175"/>
      <c r="B50" s="129"/>
      <c r="C50" s="172" t="s">
        <v>56</v>
      </c>
      <c r="D50" s="130"/>
    </row>
    <row r="51" spans="1:4" ht="19.5" thickBot="1" x14ac:dyDescent="0.35">
      <c r="A51" s="175"/>
      <c r="B51" s="96">
        <v>25</v>
      </c>
      <c r="C51" s="97" t="s">
        <v>3</v>
      </c>
      <c r="D51" s="158">
        <f>SUM('22356G North Shore-Artesian'!G61)</f>
        <v>0</v>
      </c>
    </row>
    <row r="52" spans="1:4" ht="19.5" thickBot="1" x14ac:dyDescent="0.35">
      <c r="A52" s="175"/>
      <c r="B52" s="98">
        <v>26</v>
      </c>
      <c r="C52" s="77" t="s">
        <v>4</v>
      </c>
      <c r="D52" s="78">
        <v>51000</v>
      </c>
    </row>
    <row r="53" spans="1:4" ht="19.5" thickBot="1" x14ac:dyDescent="0.35">
      <c r="A53" s="175"/>
      <c r="B53" s="98">
        <v>27</v>
      </c>
      <c r="C53" s="77" t="s">
        <v>8</v>
      </c>
      <c r="D53" s="79">
        <v>25000</v>
      </c>
    </row>
    <row r="54" spans="1:4" ht="19.5" thickBot="1" x14ac:dyDescent="0.35">
      <c r="A54" s="175"/>
      <c r="B54" s="131">
        <v>28</v>
      </c>
      <c r="C54" s="132" t="s">
        <v>7</v>
      </c>
      <c r="D54" s="133">
        <f>SUM(D51:D53)</f>
        <v>76000</v>
      </c>
    </row>
    <row r="55" spans="1:4" ht="14.1" customHeight="1" thickBot="1" x14ac:dyDescent="0.35">
      <c r="A55" s="175"/>
      <c r="B55" s="178" t="s">
        <v>5</v>
      </c>
      <c r="C55" s="179"/>
      <c r="D55" s="134"/>
    </row>
    <row r="56" spans="1:4" ht="18.75" x14ac:dyDescent="0.3">
      <c r="A56" s="135"/>
      <c r="B56" s="136" t="s">
        <v>1</v>
      </c>
      <c r="C56" s="137" t="s">
        <v>2</v>
      </c>
      <c r="D56" s="138" t="s">
        <v>57</v>
      </c>
    </row>
    <row r="57" spans="1:4" ht="20.25" x14ac:dyDescent="0.3">
      <c r="A57" s="135"/>
      <c r="B57" s="139">
        <v>29</v>
      </c>
      <c r="C57" s="140" t="s">
        <v>16</v>
      </c>
      <c r="D57" s="141">
        <f>SUM(D11+D19+D26+D33+D40+D47+D54)</f>
        <v>534000</v>
      </c>
    </row>
    <row r="58" spans="1:4" ht="21" thickBot="1" x14ac:dyDescent="0.35">
      <c r="A58" s="142"/>
      <c r="B58" s="143">
        <v>30</v>
      </c>
      <c r="C58" s="144" t="s">
        <v>17</v>
      </c>
      <c r="D58" s="145">
        <f>SUM('Award Criteria Figure'!C38)</f>
        <v>534000</v>
      </c>
    </row>
    <row r="59" spans="1:4" ht="35.25" customHeight="1" thickBot="1" x14ac:dyDescent="0.35">
      <c r="A59" s="196" t="s">
        <v>91</v>
      </c>
      <c r="B59" s="197"/>
      <c r="C59" s="197"/>
      <c r="D59" s="198"/>
    </row>
    <row r="60" spans="1:4" x14ac:dyDescent="0.3">
      <c r="A60" s="146" t="s">
        <v>77</v>
      </c>
      <c r="B60" s="199"/>
      <c r="C60" s="199"/>
      <c r="D60" s="200"/>
    </row>
    <row r="61" spans="1:4" ht="33" x14ac:dyDescent="0.3">
      <c r="A61" s="146" t="s">
        <v>78</v>
      </c>
      <c r="B61" s="201"/>
      <c r="C61" s="202"/>
      <c r="D61" s="203"/>
    </row>
    <row r="62" spans="1:4" ht="17.25" thickBot="1" x14ac:dyDescent="0.35">
      <c r="A62" s="147"/>
      <c r="B62" s="204"/>
      <c r="C62" s="204"/>
      <c r="D62" s="205"/>
    </row>
    <row r="63" spans="1:4" ht="18.75" thickBot="1" x14ac:dyDescent="0.35">
      <c r="A63" s="206" t="s">
        <v>40</v>
      </c>
      <c r="B63" s="207"/>
      <c r="C63" s="207"/>
      <c r="D63" s="208"/>
    </row>
    <row r="64" spans="1:4" ht="33" x14ac:dyDescent="0.3">
      <c r="A64" s="148" t="s">
        <v>41</v>
      </c>
      <c r="B64" s="199"/>
      <c r="C64" s="199"/>
      <c r="D64" s="200"/>
    </row>
    <row r="65" spans="1:4" x14ac:dyDescent="0.3">
      <c r="A65" s="146" t="s">
        <v>42</v>
      </c>
      <c r="B65" s="201"/>
      <c r="C65" s="202"/>
      <c r="D65" s="203"/>
    </row>
    <row r="66" spans="1:4" ht="17.25" thickBot="1" x14ac:dyDescent="0.35">
      <c r="A66" s="149"/>
      <c r="B66" s="204"/>
      <c r="C66" s="204"/>
      <c r="D66" s="205"/>
    </row>
    <row r="67" spans="1:4" ht="18.75" thickBot="1" x14ac:dyDescent="0.35">
      <c r="A67" s="206" t="s">
        <v>43</v>
      </c>
      <c r="B67" s="207"/>
      <c r="C67" s="207"/>
      <c r="D67" s="208"/>
    </row>
    <row r="68" spans="1:4" ht="124.5" customHeight="1" thickBot="1" x14ac:dyDescent="0.35">
      <c r="A68" s="209" t="s">
        <v>94</v>
      </c>
      <c r="B68" s="210"/>
      <c r="C68" s="210"/>
      <c r="D68" s="211"/>
    </row>
    <row r="69" spans="1:4" ht="28.5" customHeight="1" x14ac:dyDescent="0.3">
      <c r="A69" s="157" t="s">
        <v>79</v>
      </c>
      <c r="B69" s="150" t="s">
        <v>80</v>
      </c>
      <c r="C69" s="212" t="s">
        <v>95</v>
      </c>
      <c r="D69" s="213"/>
    </row>
    <row r="70" spans="1:4" ht="31.5" customHeight="1" x14ac:dyDescent="0.3">
      <c r="A70" s="151" t="s">
        <v>81</v>
      </c>
      <c r="B70" s="152" t="s">
        <v>82</v>
      </c>
      <c r="C70" s="214" t="s">
        <v>92</v>
      </c>
      <c r="D70" s="215"/>
    </row>
    <row r="71" spans="1:4" ht="33.75" customHeight="1" x14ac:dyDescent="0.3">
      <c r="A71" s="153" t="s">
        <v>83</v>
      </c>
      <c r="B71" s="152" t="s">
        <v>84</v>
      </c>
      <c r="C71" s="214" t="s">
        <v>93</v>
      </c>
      <c r="D71" s="215"/>
    </row>
    <row r="72" spans="1:4" ht="20.25" customHeight="1" x14ac:dyDescent="0.3">
      <c r="A72" s="154" t="s">
        <v>85</v>
      </c>
      <c r="B72" s="152" t="s">
        <v>86</v>
      </c>
      <c r="C72" s="214" t="s">
        <v>87</v>
      </c>
      <c r="D72" s="215"/>
    </row>
    <row r="73" spans="1:4" ht="26.25" thickBot="1" x14ac:dyDescent="0.35">
      <c r="A73" s="155" t="s">
        <v>88</v>
      </c>
      <c r="B73" s="156" t="s">
        <v>89</v>
      </c>
      <c r="C73" s="216" t="s">
        <v>90</v>
      </c>
      <c r="D73" s="217"/>
    </row>
  </sheetData>
  <sheetProtection algorithmName="SHA-512" hashValue="L0D7Pg/x8Ge8oV5coG1g0vls6rSIPEzRnIfwDlNSCWwBbCZafNqcQ/qXi6DpyyRh0GWUDR1FGNs1aU4pjIS64g==" saltValue="cKk81Jrt1LOqO4yu3qRCuQ==" spinCount="100000" sheet="1" selectLockedCells="1"/>
  <mergeCells count="33">
    <mergeCell ref="C69:D69"/>
    <mergeCell ref="C70:D70"/>
    <mergeCell ref="C71:D71"/>
    <mergeCell ref="C72:D72"/>
    <mergeCell ref="C73:D73"/>
    <mergeCell ref="B64:D64"/>
    <mergeCell ref="B65:D65"/>
    <mergeCell ref="B66:D66"/>
    <mergeCell ref="A67:D67"/>
    <mergeCell ref="A68:D68"/>
    <mergeCell ref="A59:D59"/>
    <mergeCell ref="B60:D60"/>
    <mergeCell ref="B61:D61"/>
    <mergeCell ref="B62:D62"/>
    <mergeCell ref="A63:D63"/>
    <mergeCell ref="A49:A55"/>
    <mergeCell ref="B55:C55"/>
    <mergeCell ref="C4:D4"/>
    <mergeCell ref="B27:C27"/>
    <mergeCell ref="B34:C34"/>
    <mergeCell ref="B12:C12"/>
    <mergeCell ref="B20:C20"/>
    <mergeCell ref="A35:A41"/>
    <mergeCell ref="B41:C41"/>
    <mergeCell ref="A5:A12"/>
    <mergeCell ref="A13:A20"/>
    <mergeCell ref="A21:A27"/>
    <mergeCell ref="A28:A34"/>
    <mergeCell ref="A1:B1"/>
    <mergeCell ref="A2:B2"/>
    <mergeCell ref="A3:B3"/>
    <mergeCell ref="A42:A48"/>
    <mergeCell ref="B48:C48"/>
  </mergeCells>
  <printOptions horizontalCentered="1" verticalCentered="1"/>
  <pageMargins left="0.25" right="0.25" top="0.25" bottom="0.25" header="0.3" footer="0.3"/>
  <pageSetup scale="4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xdr:col>
                    <xdr:colOff>638175</xdr:colOff>
                    <xdr:row>11</xdr:row>
                    <xdr:rowOff>0</xdr:rowOff>
                  </from>
                  <to>
                    <xdr:col>3</xdr:col>
                    <xdr:colOff>942975</xdr:colOff>
                    <xdr:row>12</xdr:row>
                    <xdr:rowOff>57150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3</xdr:col>
                    <xdr:colOff>647700</xdr:colOff>
                    <xdr:row>19</xdr:row>
                    <xdr:rowOff>0</xdr:rowOff>
                  </from>
                  <to>
                    <xdr:col>3</xdr:col>
                    <xdr:colOff>952500</xdr:colOff>
                    <xdr:row>20</xdr:row>
                    <xdr:rowOff>28575</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3</xdr:col>
                    <xdr:colOff>647700</xdr:colOff>
                    <xdr:row>26</xdr:row>
                    <xdr:rowOff>0</xdr:rowOff>
                  </from>
                  <to>
                    <xdr:col>3</xdr:col>
                    <xdr:colOff>952500</xdr:colOff>
                    <xdr:row>27</xdr:row>
                    <xdr:rowOff>38100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3</xdr:col>
                    <xdr:colOff>628650</xdr:colOff>
                    <xdr:row>33</xdr:row>
                    <xdr:rowOff>0</xdr:rowOff>
                  </from>
                  <to>
                    <xdr:col>3</xdr:col>
                    <xdr:colOff>942975</xdr:colOff>
                    <xdr:row>34</xdr:row>
                    <xdr:rowOff>38100</xdr:rowOff>
                  </to>
                </anchor>
              </controlPr>
            </control>
          </mc:Choice>
        </mc:AlternateContent>
        <mc:AlternateContent xmlns:mc="http://schemas.openxmlformats.org/markup-compatibility/2006">
          <mc:Choice Requires="x14">
            <control shapeId="1046" r:id="rId8" name="Check Box 22">
              <controlPr defaultSize="0" autoFill="0" autoLine="0" autoPict="0">
                <anchor moveWithCells="1">
                  <from>
                    <xdr:col>3</xdr:col>
                    <xdr:colOff>638175</xdr:colOff>
                    <xdr:row>40</xdr:row>
                    <xdr:rowOff>0</xdr:rowOff>
                  </from>
                  <to>
                    <xdr:col>3</xdr:col>
                    <xdr:colOff>952500</xdr:colOff>
                    <xdr:row>41</xdr:row>
                    <xdr:rowOff>28575</xdr:rowOff>
                  </to>
                </anchor>
              </controlPr>
            </control>
          </mc:Choice>
        </mc:AlternateContent>
        <mc:AlternateContent xmlns:mc="http://schemas.openxmlformats.org/markup-compatibility/2006">
          <mc:Choice Requires="x14">
            <control shapeId="1047" r:id="rId9" name="Check Box 23">
              <controlPr defaultSize="0" autoFill="0" autoLine="0" autoPict="0">
                <anchor moveWithCells="1">
                  <from>
                    <xdr:col>3</xdr:col>
                    <xdr:colOff>638175</xdr:colOff>
                    <xdr:row>47</xdr:row>
                    <xdr:rowOff>0</xdr:rowOff>
                  </from>
                  <to>
                    <xdr:col>3</xdr:col>
                    <xdr:colOff>952500</xdr:colOff>
                    <xdr:row>48</xdr:row>
                    <xdr:rowOff>28575</xdr:rowOff>
                  </to>
                </anchor>
              </controlPr>
            </control>
          </mc:Choice>
        </mc:AlternateContent>
        <mc:AlternateContent xmlns:mc="http://schemas.openxmlformats.org/markup-compatibility/2006">
          <mc:Choice Requires="x14">
            <control shapeId="1085" r:id="rId10" name="Check Box 61">
              <controlPr defaultSize="0" autoFill="0" autoLine="0" autoPict="0">
                <anchor moveWithCells="1">
                  <from>
                    <xdr:col>3</xdr:col>
                    <xdr:colOff>685800</xdr:colOff>
                    <xdr:row>54</xdr:row>
                    <xdr:rowOff>0</xdr:rowOff>
                  </from>
                  <to>
                    <xdr:col>3</xdr:col>
                    <xdr:colOff>1000125</xdr:colOff>
                    <xdr:row>55</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212F06-4240-44A7-A60F-B81D68BEF07A}">
  <sheetPr>
    <pageSetUpPr fitToPage="1"/>
  </sheetPr>
  <dimension ref="A1:C50"/>
  <sheetViews>
    <sheetView view="pageBreakPreview" zoomScale="90" zoomScaleNormal="100" zoomScaleSheetLayoutView="90" zoomScalePageLayoutView="80" workbookViewId="0">
      <selection activeCell="C27" sqref="C27"/>
    </sheetView>
  </sheetViews>
  <sheetFormatPr defaultColWidth="1" defaultRowHeight="15" x14ac:dyDescent="0.25"/>
  <cols>
    <col min="1" max="1" width="21.28515625" customWidth="1"/>
    <col min="2" max="2" width="71.7109375" customWidth="1"/>
    <col min="3" max="3" width="18.7109375" customWidth="1"/>
  </cols>
  <sheetData>
    <row r="1" spans="1:3" ht="24.95" customHeight="1" thickTop="1" x14ac:dyDescent="0.25">
      <c r="A1" s="2" t="s">
        <v>18</v>
      </c>
      <c r="B1" s="3" t="s">
        <v>19</v>
      </c>
      <c r="C1" s="4"/>
    </row>
    <row r="2" spans="1:3" ht="24.95" customHeight="1" x14ac:dyDescent="0.25">
      <c r="A2" s="5" t="s">
        <v>20</v>
      </c>
      <c r="B2" s="6" t="s">
        <v>21</v>
      </c>
      <c r="C2" s="7"/>
    </row>
    <row r="3" spans="1:3" ht="24.95" customHeight="1" x14ac:dyDescent="0.25">
      <c r="A3" s="5" t="s">
        <v>22</v>
      </c>
      <c r="B3" s="8" t="s">
        <v>23</v>
      </c>
      <c r="C3" s="9"/>
    </row>
    <row r="4" spans="1:3" ht="8.25" hidden="1" customHeight="1" x14ac:dyDescent="0.25">
      <c r="A4" s="226"/>
      <c r="B4" s="227"/>
      <c r="C4" s="228"/>
    </row>
    <row r="5" spans="1:3" ht="33" hidden="1" customHeight="1" x14ac:dyDescent="0.25">
      <c r="A5" s="10"/>
      <c r="C5" s="11" t="s">
        <v>0</v>
      </c>
    </row>
    <row r="6" spans="1:3" ht="18" hidden="1" x14ac:dyDescent="0.25">
      <c r="A6" s="10"/>
      <c r="C6" s="12">
        <f>SUM('[1]BidFormMASTER All Alleys'!D16)</f>
        <v>525000</v>
      </c>
    </row>
    <row r="7" spans="1:3" ht="41.25" customHeight="1" x14ac:dyDescent="0.35">
      <c r="A7" s="229" t="s">
        <v>76</v>
      </c>
      <c r="B7" s="230"/>
      <c r="C7" s="231"/>
    </row>
    <row r="8" spans="1:3" ht="24.75" customHeight="1" x14ac:dyDescent="0.35">
      <c r="A8" s="10"/>
      <c r="C8" s="13" t="s">
        <v>24</v>
      </c>
    </row>
    <row r="9" spans="1:3" ht="8.25" customHeight="1" x14ac:dyDescent="0.3">
      <c r="A9" s="10"/>
      <c r="C9" s="14"/>
    </row>
    <row r="10" spans="1:3" s="18" customFormat="1" ht="18.75" x14ac:dyDescent="0.3">
      <c r="A10" s="15" t="s">
        <v>49</v>
      </c>
      <c r="B10" s="16"/>
      <c r="C10" s="17">
        <f>SUM('Master Bid Tab'!D57)</f>
        <v>534000</v>
      </c>
    </row>
    <row r="11" spans="1:3" ht="18.75" customHeight="1" x14ac:dyDescent="0.3">
      <c r="A11" s="19" t="s">
        <v>25</v>
      </c>
      <c r="B11" s="1"/>
      <c r="C11" s="20"/>
    </row>
    <row r="12" spans="1:3" ht="18.75" customHeight="1" x14ac:dyDescent="0.3">
      <c r="A12" s="19" t="s">
        <v>26</v>
      </c>
      <c r="B12" s="1"/>
      <c r="C12" s="21">
        <f>SUM(C10*C11)*0.04</f>
        <v>0</v>
      </c>
    </row>
    <row r="13" spans="1:3" ht="18.75" customHeight="1" x14ac:dyDescent="0.3">
      <c r="A13" s="22"/>
      <c r="B13" s="23"/>
      <c r="C13" s="24"/>
    </row>
    <row r="14" spans="1:3" ht="18.75" customHeight="1" x14ac:dyDescent="0.3">
      <c r="A14" s="19"/>
      <c r="B14" s="1"/>
      <c r="C14" s="21">
        <f>SUM($C$10)</f>
        <v>534000</v>
      </c>
    </row>
    <row r="15" spans="1:3" ht="18.75" customHeight="1" x14ac:dyDescent="0.3">
      <c r="A15" s="19" t="s">
        <v>27</v>
      </c>
      <c r="B15" s="1"/>
      <c r="C15" s="20"/>
    </row>
    <row r="16" spans="1:3" ht="18.75" customHeight="1" x14ac:dyDescent="0.3">
      <c r="A16" s="19" t="s">
        <v>28</v>
      </c>
      <c r="B16" s="1"/>
      <c r="C16" s="21">
        <f t="shared" ref="C16" si="0">SUM(C14*C15)*0.03</f>
        <v>0</v>
      </c>
    </row>
    <row r="17" spans="1:3" ht="18.75" customHeight="1" x14ac:dyDescent="0.3">
      <c r="A17" s="22"/>
      <c r="B17" s="23"/>
      <c r="C17" s="24"/>
    </row>
    <row r="18" spans="1:3" ht="18.75" customHeight="1" x14ac:dyDescent="0.3">
      <c r="A18" s="19"/>
      <c r="B18" s="1"/>
      <c r="C18" s="21">
        <f>SUM($C$10)</f>
        <v>534000</v>
      </c>
    </row>
    <row r="19" spans="1:3" ht="18.75" customHeight="1" x14ac:dyDescent="0.3">
      <c r="A19" s="19" t="s">
        <v>29</v>
      </c>
      <c r="B19" s="1"/>
      <c r="C19" s="20"/>
    </row>
    <row r="20" spans="1:3" ht="18.75" customHeight="1" x14ac:dyDescent="0.3">
      <c r="A20" s="19" t="s">
        <v>30</v>
      </c>
      <c r="B20" s="1"/>
      <c r="C20" s="21">
        <f t="shared" ref="C20" si="1">SUM(C18*C19)*0.01</f>
        <v>0</v>
      </c>
    </row>
    <row r="21" spans="1:3" ht="18.75" customHeight="1" x14ac:dyDescent="0.3">
      <c r="A21" s="22"/>
      <c r="B21" s="23"/>
      <c r="C21" s="24"/>
    </row>
    <row r="22" spans="1:3" ht="18.75" customHeight="1" x14ac:dyDescent="0.3">
      <c r="A22" s="19"/>
      <c r="B22" s="1"/>
      <c r="C22" s="21">
        <f>SUM($C$10)</f>
        <v>534000</v>
      </c>
    </row>
    <row r="23" spans="1:3" ht="18.75" customHeight="1" x14ac:dyDescent="0.3">
      <c r="A23" s="19" t="s">
        <v>31</v>
      </c>
      <c r="B23" s="1"/>
      <c r="C23" s="20"/>
    </row>
    <row r="24" spans="1:3" ht="18.75" customHeight="1" x14ac:dyDescent="0.3">
      <c r="A24" s="19" t="s">
        <v>32</v>
      </c>
      <c r="B24" s="1"/>
      <c r="C24" s="21">
        <f t="shared" ref="C24" si="2">SUM(C22*C23)*0.04</f>
        <v>0</v>
      </c>
    </row>
    <row r="25" spans="1:3" ht="18.75" customHeight="1" x14ac:dyDescent="0.3">
      <c r="A25" s="22"/>
      <c r="B25" s="23"/>
      <c r="C25" s="24"/>
    </row>
    <row r="26" spans="1:3" ht="18.75" customHeight="1" x14ac:dyDescent="0.3">
      <c r="A26" s="19"/>
      <c r="B26" s="1"/>
      <c r="C26" s="21">
        <f>SUM($C$10)</f>
        <v>534000</v>
      </c>
    </row>
    <row r="27" spans="1:3" ht="18.75" customHeight="1" x14ac:dyDescent="0.3">
      <c r="A27" s="19" t="s">
        <v>33</v>
      </c>
      <c r="B27" s="1"/>
      <c r="C27" s="20"/>
    </row>
    <row r="28" spans="1:3" ht="18.75" customHeight="1" x14ac:dyDescent="0.3">
      <c r="A28" s="19" t="s">
        <v>34</v>
      </c>
      <c r="B28" s="1"/>
      <c r="C28" s="21">
        <f t="shared" ref="C28" si="3">SUM(C26*C27)*0.03</f>
        <v>0</v>
      </c>
    </row>
    <row r="29" spans="1:3" ht="18.75" customHeight="1" x14ac:dyDescent="0.3">
      <c r="A29" s="22"/>
      <c r="B29" s="23"/>
      <c r="C29" s="24"/>
    </row>
    <row r="30" spans="1:3" ht="18.75" customHeight="1" x14ac:dyDescent="0.3">
      <c r="A30" s="19"/>
      <c r="B30" s="1"/>
      <c r="C30" s="21">
        <f>SUM($C$10)</f>
        <v>534000</v>
      </c>
    </row>
    <row r="31" spans="1:3" ht="18.75" customHeight="1" x14ac:dyDescent="0.3">
      <c r="A31" s="19" t="s">
        <v>35</v>
      </c>
      <c r="B31" s="1"/>
      <c r="C31" s="20"/>
    </row>
    <row r="32" spans="1:3" ht="18.75" customHeight="1" x14ac:dyDescent="0.3">
      <c r="A32" s="19" t="s">
        <v>36</v>
      </c>
      <c r="B32" s="1"/>
      <c r="C32" s="21">
        <f t="shared" ref="C32" si="4">SUM(C30*C31)*0.01</f>
        <v>0</v>
      </c>
    </row>
    <row r="33" spans="1:3" ht="18.75" customHeight="1" x14ac:dyDescent="0.3">
      <c r="A33" s="22"/>
      <c r="B33" s="23"/>
      <c r="C33" s="24"/>
    </row>
    <row r="34" spans="1:3" ht="18.75" customHeight="1" x14ac:dyDescent="0.3">
      <c r="A34" s="19"/>
      <c r="B34" s="1"/>
      <c r="C34" s="21">
        <f>SUM($C$10)</f>
        <v>534000</v>
      </c>
    </row>
    <row r="35" spans="1:3" ht="18.75" customHeight="1" x14ac:dyDescent="0.3">
      <c r="A35" s="19" t="s">
        <v>37</v>
      </c>
      <c r="B35" s="1"/>
      <c r="C35" s="21">
        <f>SUM(C12+C16+C20+C24+C28+C32)</f>
        <v>0</v>
      </c>
    </row>
    <row r="36" spans="1:3" ht="18.75" customHeight="1" x14ac:dyDescent="0.3">
      <c r="A36" s="19" t="s">
        <v>38</v>
      </c>
      <c r="B36" s="1"/>
      <c r="C36" s="21">
        <f t="shared" ref="C36" si="5">SUM(C34-C35)</f>
        <v>534000</v>
      </c>
    </row>
    <row r="37" spans="1:3" ht="8.85" customHeight="1" x14ac:dyDescent="0.3">
      <c r="A37" s="25"/>
      <c r="B37" s="26"/>
      <c r="C37" s="27"/>
    </row>
    <row r="38" spans="1:3" ht="24" customHeight="1" thickBot="1" x14ac:dyDescent="0.3">
      <c r="A38" s="28" t="s">
        <v>39</v>
      </c>
      <c r="B38" s="29"/>
      <c r="C38" s="30">
        <f>SUM(C36)</f>
        <v>534000</v>
      </c>
    </row>
    <row r="39" spans="1:3" ht="17.45" customHeight="1" thickBot="1" x14ac:dyDescent="0.3">
      <c r="A39" s="232" t="s">
        <v>5</v>
      </c>
      <c r="B39" s="233"/>
      <c r="C39" s="31"/>
    </row>
    <row r="40" spans="1:3" ht="17.45" customHeight="1" thickBot="1" x14ac:dyDescent="0.3">
      <c r="A40" s="221" t="s">
        <v>40</v>
      </c>
      <c r="B40" s="207"/>
      <c r="C40" s="222"/>
    </row>
    <row r="41" spans="1:3" ht="17.45" customHeight="1" x14ac:dyDescent="0.3">
      <c r="A41" s="32" t="s">
        <v>41</v>
      </c>
      <c r="B41" s="199"/>
      <c r="C41" s="234"/>
    </row>
    <row r="42" spans="1:3" ht="17.45" customHeight="1" x14ac:dyDescent="0.3">
      <c r="A42" s="33" t="s">
        <v>42</v>
      </c>
      <c r="B42" s="201"/>
      <c r="C42" s="235"/>
    </row>
    <row r="43" spans="1:3" ht="17.45" customHeight="1" thickBot="1" x14ac:dyDescent="0.35">
      <c r="A43" s="218"/>
      <c r="B43" s="219"/>
      <c r="C43" s="220"/>
    </row>
    <row r="44" spans="1:3" ht="18.75" thickBot="1" x14ac:dyDescent="0.3">
      <c r="A44" s="221" t="s">
        <v>43</v>
      </c>
      <c r="B44" s="207"/>
      <c r="C44" s="222"/>
    </row>
    <row r="45" spans="1:3" ht="125.25" customHeight="1" thickBot="1" x14ac:dyDescent="0.3">
      <c r="A45" s="223" t="s">
        <v>44</v>
      </c>
      <c r="B45" s="224"/>
      <c r="C45" s="225"/>
    </row>
    <row r="46" spans="1:3" ht="16.5" x14ac:dyDescent="0.3">
      <c r="A46" s="34" t="s">
        <v>45</v>
      </c>
      <c r="B46" s="35"/>
      <c r="C46" s="36"/>
    </row>
    <row r="47" spans="1:3" ht="16.5" x14ac:dyDescent="0.3">
      <c r="A47" s="37" t="s">
        <v>46</v>
      </c>
      <c r="B47" s="38"/>
      <c r="C47" s="39"/>
    </row>
    <row r="48" spans="1:3" ht="16.5" x14ac:dyDescent="0.3">
      <c r="A48" s="40" t="s">
        <v>47</v>
      </c>
      <c r="B48" s="41"/>
      <c r="C48" s="42"/>
    </row>
    <row r="49" spans="1:3" ht="17.25" thickBot="1" x14ac:dyDescent="0.35">
      <c r="A49" s="43" t="s">
        <v>48</v>
      </c>
      <c r="B49" s="44"/>
      <c r="C49" s="45"/>
    </row>
    <row r="50" spans="1:3" ht="18.75" thickTop="1" x14ac:dyDescent="0.25">
      <c r="C50" s="46"/>
    </row>
  </sheetData>
  <sheetProtection algorithmName="SHA-512" hashValue="FlzxzN2TgyGlZWnKZMstB/ufll9WdUlkvGKv4doWFQtQTbOrIDjhGh/OvCko6QpuR1zOanAL1+MgalIm+yrh/A==" saltValue="SuDoXrF5jXRnoxO20+KYmA==" spinCount="100000" sheet="1" selectLockedCells="1"/>
  <mergeCells count="9">
    <mergeCell ref="A43:C43"/>
    <mergeCell ref="A44:C44"/>
    <mergeCell ref="A45:C45"/>
    <mergeCell ref="A4:C4"/>
    <mergeCell ref="A7:C7"/>
    <mergeCell ref="A39:B39"/>
    <mergeCell ref="A40:C40"/>
    <mergeCell ref="B41:C41"/>
    <mergeCell ref="B42:C42"/>
  </mergeCells>
  <printOptions horizontalCentered="1"/>
  <pageMargins left="0.25" right="0.25" top="0.5" bottom="0.5" header="0.25" footer="0.3"/>
  <pageSetup scale="7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2F817B-CBBB-4BA4-8F12-FCB8074FD679}">
  <sheetPr>
    <tabColor rgb="FFFCD5B4"/>
  </sheetPr>
  <dimension ref="A1:N66"/>
  <sheetViews>
    <sheetView topLeftCell="A25" zoomScaleNormal="100" workbookViewId="0">
      <selection activeCell="F5" sqref="F5"/>
    </sheetView>
  </sheetViews>
  <sheetFormatPr defaultRowHeight="15" x14ac:dyDescent="0.25"/>
  <cols>
    <col min="1" max="1" width="4.42578125" customWidth="1"/>
    <col min="2" max="2" width="13" customWidth="1"/>
    <col min="3" max="3" width="89.5703125" bestFit="1" customWidth="1"/>
    <col min="4" max="4" width="9.5703125" bestFit="1" customWidth="1"/>
    <col min="5" max="5" width="9.42578125" customWidth="1"/>
    <col min="6" max="6" width="9.28515625" style="47" bestFit="1" customWidth="1"/>
    <col min="7" max="7" width="13.5703125" style="47" bestFit="1" customWidth="1"/>
    <col min="8" max="8" width="14.28515625" style="47" bestFit="1" customWidth="1"/>
    <col min="9" max="9" width="11.7109375" style="47"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38.75" customHeight="1" x14ac:dyDescent="0.25">
      <c r="A1" s="236" t="s">
        <v>103</v>
      </c>
      <c r="B1" s="237"/>
      <c r="C1" s="237"/>
      <c r="D1" s="237"/>
      <c r="E1" s="237"/>
      <c r="F1" s="237"/>
      <c r="G1" s="238"/>
      <c r="H1" s="60"/>
    </row>
    <row r="2" spans="1:14" ht="63" customHeight="1" x14ac:dyDescent="0.25">
      <c r="A2" s="59" t="s">
        <v>63</v>
      </c>
      <c r="B2" s="59" t="str">
        <f>'[2]Original Items Condensed'!C8</f>
        <v>Code Number</v>
      </c>
      <c r="C2" s="59" t="s">
        <v>62</v>
      </c>
      <c r="D2" s="59" t="s">
        <v>61</v>
      </c>
      <c r="E2" s="58" t="s">
        <v>60</v>
      </c>
      <c r="F2" s="57" t="s">
        <v>59</v>
      </c>
      <c r="G2" s="57" t="s">
        <v>58</v>
      </c>
      <c r="H2" s="56"/>
      <c r="I2" s="56"/>
    </row>
    <row r="3" spans="1:14" x14ac:dyDescent="0.25">
      <c r="A3" s="52">
        <v>1</v>
      </c>
      <c r="B3" s="53" t="str">
        <f>'[2]Original Items Condensed'!C9</f>
        <v>********</v>
      </c>
      <c r="C3" s="52" t="str">
        <f>'[2]Original Items Condensed'!D9</f>
        <v>EARTH EXCAVATION (SOIL TO CCDD FACILITY)</v>
      </c>
      <c r="D3" s="52" t="str">
        <f>'[2]Original Items Condensed'!E9</f>
        <v>Cubic Yard</v>
      </c>
      <c r="E3" s="52">
        <v>431</v>
      </c>
      <c r="F3" s="63"/>
      <c r="G3" s="51">
        <f t="shared" ref="G3:G34" si="0">E3*F3</f>
        <v>0</v>
      </c>
      <c r="H3" s="48"/>
      <c r="I3" s="48"/>
    </row>
    <row r="4" spans="1:14" x14ac:dyDescent="0.25">
      <c r="A4" s="52">
        <v>2</v>
      </c>
      <c r="B4" s="53" t="str">
        <f>'[2]Original Items Condensed'!C10</f>
        <v>********</v>
      </c>
      <c r="C4" s="52" t="str">
        <f>'[2]Original Items Condensed'!D10</f>
        <v>EARTH EXCAVATION (SOIL TO LANDFILL)</v>
      </c>
      <c r="D4" s="52" t="str">
        <f>'[2]Original Items Condensed'!E10</f>
        <v>Cubic Yard</v>
      </c>
      <c r="E4" s="52">
        <v>10</v>
      </c>
      <c r="F4" s="63"/>
      <c r="G4" s="51">
        <f t="shared" si="0"/>
        <v>0</v>
      </c>
      <c r="H4" s="48"/>
      <c r="I4" s="48"/>
      <c r="N4" s="55"/>
    </row>
    <row r="5" spans="1:14" x14ac:dyDescent="0.25">
      <c r="A5" s="52">
        <v>3</v>
      </c>
      <c r="B5" s="53">
        <f>'[2]Original Items Condensed'!C11</f>
        <v>44000100</v>
      </c>
      <c r="C5" s="52" t="str">
        <f>'[2]Original Items Condensed'!D11</f>
        <v>PAVEMENT REMOVAL</v>
      </c>
      <c r="D5" s="52" t="str">
        <f>'[2]Original Items Condensed'!E11</f>
        <v>Square Yard</v>
      </c>
      <c r="E5" s="52">
        <v>19</v>
      </c>
      <c r="F5" s="63"/>
      <c r="G5" s="51">
        <f t="shared" si="0"/>
        <v>0</v>
      </c>
      <c r="H5" s="48"/>
      <c r="I5" s="48"/>
      <c r="N5" s="55"/>
    </row>
    <row r="6" spans="1:14" x14ac:dyDescent="0.25">
      <c r="A6" s="52">
        <v>4</v>
      </c>
      <c r="B6" s="53" t="str">
        <f>'[2]Original Items Condensed'!C12</f>
        <v>********</v>
      </c>
      <c r="C6" s="52" t="str">
        <f>'[2]Original Items Condensed'!D12</f>
        <v>DRIVEWAY AND ALLEY RETURN PAVEMENT REMOVAL</v>
      </c>
      <c r="D6" s="52" t="str">
        <f>'[2]Original Items Condensed'!E12</f>
        <v>Square Yard</v>
      </c>
      <c r="E6" s="52">
        <v>45</v>
      </c>
      <c r="F6" s="63"/>
      <c r="G6" s="51">
        <f t="shared" si="0"/>
        <v>0</v>
      </c>
      <c r="H6" s="48"/>
      <c r="I6" s="48"/>
      <c r="N6" s="55"/>
    </row>
    <row r="7" spans="1:14" x14ac:dyDescent="0.25">
      <c r="A7" s="52">
        <v>5</v>
      </c>
      <c r="B7" s="53">
        <f>'[2]Original Items Condensed'!C13</f>
        <v>44000300</v>
      </c>
      <c r="C7" s="52" t="str">
        <f>'[2]Original Items Condensed'!D13</f>
        <v>CURB REMOVAL</v>
      </c>
      <c r="D7" s="52" t="str">
        <f>'[2]Original Items Condensed'!E13</f>
        <v>Foot</v>
      </c>
      <c r="E7" s="52">
        <v>61</v>
      </c>
      <c r="F7" s="63"/>
      <c r="G7" s="51">
        <f t="shared" si="0"/>
        <v>0</v>
      </c>
      <c r="H7" s="48"/>
      <c r="I7" s="48"/>
      <c r="N7" s="55"/>
    </row>
    <row r="8" spans="1:14" x14ac:dyDescent="0.25">
      <c r="A8" s="52">
        <v>6</v>
      </c>
      <c r="B8" s="53">
        <f>'[2]Original Items Condensed'!C14</f>
        <v>44000500</v>
      </c>
      <c r="C8" s="52" t="str">
        <f>'[2]Original Items Condensed'!D14</f>
        <v>COMBINATION CURB AND GUTTER REMOVAL</v>
      </c>
      <c r="D8" s="52" t="str">
        <f>'[2]Original Items Condensed'!E14</f>
        <v>Foot</v>
      </c>
      <c r="E8" s="52">
        <v>85</v>
      </c>
      <c r="F8" s="63"/>
      <c r="G8" s="51">
        <f t="shared" si="0"/>
        <v>0</v>
      </c>
      <c r="H8" s="48"/>
      <c r="I8" s="48"/>
      <c r="N8" s="55"/>
    </row>
    <row r="9" spans="1:14" x14ac:dyDescent="0.25">
      <c r="A9" s="52">
        <v>7</v>
      </c>
      <c r="B9" s="53">
        <f>'[2]Original Items Condensed'!C15</f>
        <v>44000600</v>
      </c>
      <c r="C9" s="52" t="str">
        <f>'[2]Original Items Condensed'!D15</f>
        <v>SIDEWALK REMOVAL</v>
      </c>
      <c r="D9" s="52" t="str">
        <f>'[2]Original Items Condensed'!E15</f>
        <v>Square Foot</v>
      </c>
      <c r="E9" s="52">
        <v>405</v>
      </c>
      <c r="F9" s="63"/>
      <c r="G9" s="51">
        <f t="shared" si="0"/>
        <v>0</v>
      </c>
      <c r="H9" s="48"/>
      <c r="I9" s="48"/>
      <c r="N9" s="55"/>
    </row>
    <row r="10" spans="1:14" x14ac:dyDescent="0.25">
      <c r="A10" s="52">
        <v>8</v>
      </c>
      <c r="B10" s="53" t="str">
        <f>'[2]Original Items Condensed'!C16</f>
        <v>CDOT4400020</v>
      </c>
      <c r="C10" s="52" t="str">
        <f>'[2]Original Items Condensed'!D16</f>
        <v>ALLEY PAVEMENT REMOVAL</v>
      </c>
      <c r="D10" s="52" t="str">
        <f>'[2]Original Items Condensed'!E16</f>
        <v>Square Yard</v>
      </c>
      <c r="E10" s="52">
        <v>1291</v>
      </c>
      <c r="F10" s="63"/>
      <c r="G10" s="51">
        <f t="shared" si="0"/>
        <v>0</v>
      </c>
      <c r="H10" s="48"/>
      <c r="I10" s="48"/>
      <c r="N10" s="55"/>
    </row>
    <row r="11" spans="1:14" x14ac:dyDescent="0.25">
      <c r="A11" s="52">
        <v>9</v>
      </c>
      <c r="B11" s="53" t="str">
        <f>'[2]Original Items Condensed'!C17</f>
        <v>********</v>
      </c>
      <c r="C11" s="52" t="str">
        <f>'[2]Original Items Condensed'!D17</f>
        <v>GARAGE APRON REMOVAL</v>
      </c>
      <c r="D11" s="52" t="str">
        <f>'[2]Original Items Condensed'!E17</f>
        <v>Square Foot</v>
      </c>
      <c r="E11" s="52">
        <v>999</v>
      </c>
      <c r="F11" s="63"/>
      <c r="G11" s="51">
        <f t="shared" si="0"/>
        <v>0</v>
      </c>
      <c r="H11" s="48"/>
      <c r="I11" s="48"/>
      <c r="N11" s="55"/>
    </row>
    <row r="12" spans="1:14" x14ac:dyDescent="0.25">
      <c r="A12" s="52">
        <v>10</v>
      </c>
      <c r="B12" s="53">
        <f>'[2]Original Items Condensed'!C18</f>
        <v>20700220</v>
      </c>
      <c r="C12" s="52" t="str">
        <f>'[2]Original Items Condensed'!D18</f>
        <v>POROUS GRANULAR EMBANKMENT (CA-1)</v>
      </c>
      <c r="D12" s="52" t="str">
        <f>'[2]Original Items Condensed'!E18</f>
        <v>Cubic Yard</v>
      </c>
      <c r="E12" s="52">
        <v>0</v>
      </c>
      <c r="F12" s="63"/>
      <c r="G12" s="51">
        <f t="shared" si="0"/>
        <v>0</v>
      </c>
      <c r="H12" s="48"/>
      <c r="I12" s="48"/>
      <c r="N12" s="55"/>
    </row>
    <row r="13" spans="1:14" x14ac:dyDescent="0.25">
      <c r="A13" s="52">
        <v>11</v>
      </c>
      <c r="B13" s="53">
        <f>'[2]Original Items Condensed'!C19</f>
        <v>31101100</v>
      </c>
      <c r="C13" s="52" t="str">
        <f>'[2]Original Items Condensed'!D19</f>
        <v>SUB-BASE GRANULAR MATERIAL, TYPE B</v>
      </c>
      <c r="D13" s="52" t="str">
        <f>'[2]Original Items Condensed'!E19</f>
        <v>Cubic Yard</v>
      </c>
      <c r="E13" s="52">
        <v>223</v>
      </c>
      <c r="F13" s="63"/>
      <c r="G13" s="51">
        <f t="shared" si="0"/>
        <v>0</v>
      </c>
      <c r="H13" s="48"/>
      <c r="I13" s="48"/>
    </row>
    <row r="14" spans="1:14" x14ac:dyDescent="0.25">
      <c r="A14" s="52">
        <v>12</v>
      </c>
      <c r="B14" s="53">
        <f>'[2]Original Items Condensed'!C20</f>
        <v>20800150</v>
      </c>
      <c r="C14" s="52" t="str">
        <f>'[2]Original Items Condensed'!D20</f>
        <v>TRENCH BACKFILL</v>
      </c>
      <c r="D14" s="52" t="str">
        <f>'[2]Original Items Condensed'!E20</f>
        <v>Cubic Yard</v>
      </c>
      <c r="E14" s="52">
        <v>72</v>
      </c>
      <c r="F14" s="63"/>
      <c r="G14" s="51">
        <f t="shared" si="0"/>
        <v>0</v>
      </c>
      <c r="H14" s="48"/>
      <c r="I14" s="48"/>
    </row>
    <row r="15" spans="1:14" x14ac:dyDescent="0.25">
      <c r="A15" s="52">
        <v>13</v>
      </c>
      <c r="B15" s="53" t="str">
        <f>'[2]Original Items Condensed'!C21</f>
        <v>CDOT3110030</v>
      </c>
      <c r="C15" s="52" t="str">
        <f>'[2]Original Items Condensed'!D21</f>
        <v>PERVIOUS AGGREGATE SUBBASE</v>
      </c>
      <c r="D15" s="52" t="str">
        <f>'[2]Original Items Condensed'!E21</f>
        <v>Cubic Yard</v>
      </c>
      <c r="E15" s="52">
        <v>0</v>
      </c>
      <c r="F15" s="63"/>
      <c r="G15" s="51">
        <f t="shared" si="0"/>
        <v>0</v>
      </c>
      <c r="H15" s="48"/>
      <c r="I15" s="48"/>
    </row>
    <row r="16" spans="1:14" x14ac:dyDescent="0.25">
      <c r="A16" s="52">
        <v>14</v>
      </c>
      <c r="B16" s="53" t="str">
        <f>'[2]Original Items Condensed'!C22</f>
        <v>********</v>
      </c>
      <c r="C16" s="52" t="str">
        <f>'[2]Original Items Condensed'!D22</f>
        <v>BEDDING &amp; VOID OPENING AGGREGATES FOR PERMEABLE CONCRETE BLOCK PAVERS</v>
      </c>
      <c r="D16" s="52" t="str">
        <f>'[2]Original Items Condensed'!E22</f>
        <v>Cubic Yard</v>
      </c>
      <c r="E16" s="52">
        <v>0</v>
      </c>
      <c r="F16" s="63"/>
      <c r="G16" s="51">
        <f t="shared" si="0"/>
        <v>0</v>
      </c>
      <c r="H16" s="48"/>
      <c r="I16" s="48"/>
    </row>
    <row r="17" spans="1:13" x14ac:dyDescent="0.25">
      <c r="A17" s="52">
        <v>15</v>
      </c>
      <c r="B17" s="53" t="str">
        <f>'[2]Original Items Condensed'!C23</f>
        <v>********</v>
      </c>
      <c r="C17" s="52" t="str">
        <f>'[2]Original Items Condensed'!D23</f>
        <v>CRUSHED STONE (TEMPORARY USE)</v>
      </c>
      <c r="D17" s="52" t="str">
        <f>'[2]Original Items Condensed'!E23</f>
        <v>Ton</v>
      </c>
      <c r="E17" s="52">
        <v>40</v>
      </c>
      <c r="F17" s="63"/>
      <c r="G17" s="51">
        <f t="shared" si="0"/>
        <v>0</v>
      </c>
      <c r="H17" s="48"/>
      <c r="I17" s="48"/>
    </row>
    <row r="18" spans="1:13" x14ac:dyDescent="0.25">
      <c r="A18" s="52">
        <v>16</v>
      </c>
      <c r="B18" s="53">
        <f>'[2]Original Items Condensed'!C24</f>
        <v>35300200</v>
      </c>
      <c r="C18" s="52" t="str">
        <f>'[2]Original Items Condensed'!D24</f>
        <v>PORTLAND CEMENT CONCRETE BASE COURSE, 7 IN</v>
      </c>
      <c r="D18" s="52" t="str">
        <f>'[2]Original Items Condensed'!E24</f>
        <v>Square Yard</v>
      </c>
      <c r="E18" s="52">
        <v>9</v>
      </c>
      <c r="F18" s="63"/>
      <c r="G18" s="51">
        <f t="shared" si="0"/>
        <v>0</v>
      </c>
      <c r="H18" s="48"/>
      <c r="I18" s="48"/>
    </row>
    <row r="19" spans="1:13" x14ac:dyDescent="0.25">
      <c r="A19" s="52">
        <v>17</v>
      </c>
      <c r="B19" s="53">
        <f>'[2]Original Items Condensed'!C25</f>
        <v>35300400</v>
      </c>
      <c r="C19" s="52" t="str">
        <f>'[2]Original Items Condensed'!D25</f>
        <v>PORTLAND CEMENT CONCRETE BASE COURSE, 9 IN</v>
      </c>
      <c r="D19" s="52" t="str">
        <f>'[2]Original Items Condensed'!E25</f>
        <v>Square Yard</v>
      </c>
      <c r="E19" s="52">
        <v>11</v>
      </c>
      <c r="F19" s="63"/>
      <c r="G19" s="51">
        <f t="shared" si="0"/>
        <v>0</v>
      </c>
      <c r="H19" s="48"/>
      <c r="I19" s="48"/>
      <c r="M19" s="54"/>
    </row>
    <row r="20" spans="1:13" x14ac:dyDescent="0.25">
      <c r="A20" s="52">
        <v>18</v>
      </c>
      <c r="B20" s="53" t="str">
        <f>'[2]Original Items Condensed'!C26</f>
        <v>CDOT4230030</v>
      </c>
      <c r="C20" s="52" t="str">
        <f>'[2]Original Items Condensed'!D26</f>
        <v>HIGH EARLY STRENGTH PORTLAND CEMENT CONCRETE ALLEY PAVEMENT, 8 INCH</v>
      </c>
      <c r="D20" s="52" t="str">
        <f>'[2]Original Items Condensed'!E26</f>
        <v>Square Yard</v>
      </c>
      <c r="E20" s="52">
        <v>1316</v>
      </c>
      <c r="F20" s="63"/>
      <c r="G20" s="51">
        <f t="shared" si="0"/>
        <v>0</v>
      </c>
      <c r="H20" s="48"/>
      <c r="I20" s="48"/>
      <c r="M20" s="54"/>
    </row>
    <row r="21" spans="1:13" x14ac:dyDescent="0.25">
      <c r="A21" s="52">
        <v>19</v>
      </c>
      <c r="B21" s="53" t="str">
        <f>'[2]Original Items Condensed'!C27</f>
        <v>CDOT4230010</v>
      </c>
      <c r="C21" s="52" t="str">
        <f>'[2]Original Items Condensed'!D27</f>
        <v>HIGH EARLY STRENGTH PORTLAND CEMENT CONCRETE DRIVEWAY PAVEMENT, 8 INCH</v>
      </c>
      <c r="D21" s="52" t="str">
        <f>'[2]Original Items Condensed'!E27</f>
        <v>Square Yard</v>
      </c>
      <c r="E21" s="52">
        <v>0</v>
      </c>
      <c r="F21" s="63"/>
      <c r="G21" s="51">
        <f t="shared" si="0"/>
        <v>0</v>
      </c>
      <c r="H21" s="48"/>
      <c r="I21" s="48"/>
      <c r="M21" s="54"/>
    </row>
    <row r="22" spans="1:13" x14ac:dyDescent="0.25">
      <c r="A22" s="52">
        <v>20</v>
      </c>
      <c r="B22" s="53" t="str">
        <f>'[2]Original Items Condensed'!C28</f>
        <v>********</v>
      </c>
      <c r="C22" s="52" t="str">
        <f>'[2]Original Items Condensed'!D28</f>
        <v>HIGH EARLY STRENGTH PORTLAND CEMENT CONCRETE GARAGE APRON, 8 INCH</v>
      </c>
      <c r="D22" s="52" t="str">
        <f>'[2]Original Items Condensed'!E28</f>
        <v>Square Foot</v>
      </c>
      <c r="E22" s="52">
        <v>999</v>
      </c>
      <c r="F22" s="63"/>
      <c r="G22" s="51">
        <f t="shared" si="0"/>
        <v>0</v>
      </c>
      <c r="H22" s="48"/>
      <c r="I22" s="48"/>
      <c r="M22" s="54"/>
    </row>
    <row r="23" spans="1:13" x14ac:dyDescent="0.25">
      <c r="A23" s="52">
        <v>21</v>
      </c>
      <c r="B23" s="53" t="str">
        <f>'[2]Original Items Condensed'!C29</f>
        <v>********</v>
      </c>
      <c r="C23" s="52" t="str">
        <f>'[2]Original Items Condensed'!D29</f>
        <v>HIGH EARLY STRENGTH PORTLAND CEMENT CONCRETE SIDEWALK, 8 INCH</v>
      </c>
      <c r="D23" s="52" t="str">
        <f>'[2]Original Items Condensed'!E29</f>
        <v>Square Foot</v>
      </c>
      <c r="E23" s="52">
        <v>187</v>
      </c>
      <c r="F23" s="63"/>
      <c r="G23" s="51">
        <f t="shared" si="0"/>
        <v>0</v>
      </c>
      <c r="H23" s="48"/>
      <c r="I23" s="48"/>
    </row>
    <row r="24" spans="1:13" x14ac:dyDescent="0.25">
      <c r="A24" s="52">
        <v>22</v>
      </c>
      <c r="B24" s="53" t="str">
        <f>'[2]Original Items Condensed'!C30</f>
        <v>********</v>
      </c>
      <c r="C24" s="52" t="str">
        <f>'[2]Original Items Condensed'!D30</f>
        <v>PORTLAND CEMENT CONCRETE SIDEWALK, 8 IN</v>
      </c>
      <c r="D24" s="52" t="str">
        <f>'[2]Original Items Condensed'!E30</f>
        <v>Square Foot</v>
      </c>
      <c r="E24" s="52">
        <v>106</v>
      </c>
      <c r="F24" s="63"/>
      <c r="G24" s="51">
        <f t="shared" si="0"/>
        <v>0</v>
      </c>
      <c r="H24" s="48"/>
      <c r="I24" s="48"/>
    </row>
    <row r="25" spans="1:13" x14ac:dyDescent="0.25">
      <c r="A25" s="52">
        <v>23</v>
      </c>
      <c r="B25" s="53" t="str">
        <f>'[2]Original Items Condensed'!C31</f>
        <v>********</v>
      </c>
      <c r="C25" s="52" t="str">
        <f>'[2]Original Items Condensed'!D31</f>
        <v>PORTLAND CEMENT CONCRETE SIDEWALK, 5 IN</v>
      </c>
      <c r="D25" s="52" t="str">
        <f>'[2]Original Items Condensed'!E31</f>
        <v>Square Foot</v>
      </c>
      <c r="E25" s="52">
        <v>282</v>
      </c>
      <c r="F25" s="63"/>
      <c r="G25" s="51">
        <f t="shared" si="0"/>
        <v>0</v>
      </c>
      <c r="H25" s="48"/>
      <c r="I25" s="48"/>
    </row>
    <row r="26" spans="1:13" x14ac:dyDescent="0.25">
      <c r="A26" s="52">
        <v>24</v>
      </c>
      <c r="B26" s="53" t="str">
        <f>'[2]Original Items Condensed'!C32</f>
        <v>********</v>
      </c>
      <c r="C26" s="52" t="str">
        <f>'[2]Original Items Condensed'!D32</f>
        <v>PORTLAND CEMENT CONCRETE ADA CURB RAMP, 5 IN</v>
      </c>
      <c r="D26" s="52" t="str">
        <f>'[2]Original Items Condensed'!E32</f>
        <v>Square Foot</v>
      </c>
      <c r="E26" s="52">
        <v>123</v>
      </c>
      <c r="F26" s="63"/>
      <c r="G26" s="51">
        <f t="shared" si="0"/>
        <v>0</v>
      </c>
      <c r="H26" s="48"/>
      <c r="I26" s="48"/>
    </row>
    <row r="27" spans="1:13" x14ac:dyDescent="0.25">
      <c r="A27" s="52">
        <v>25</v>
      </c>
      <c r="B27" s="53" t="str">
        <f>'[2]Original Items Condensed'!C33</f>
        <v>********</v>
      </c>
      <c r="C27" s="52" t="str">
        <f>'[2]Original Items Condensed'!D33</f>
        <v>HIGH EARLY STRENGTH PORTLAND CEMENT CONCRETE ADA CURB RAMP, 8 INCH</v>
      </c>
      <c r="D27" s="52" t="str">
        <f>'[2]Original Items Condensed'!E33</f>
        <v>Square Foot</v>
      </c>
      <c r="E27" s="52">
        <v>0</v>
      </c>
      <c r="F27" s="63"/>
      <c r="G27" s="51">
        <f t="shared" si="0"/>
        <v>0</v>
      </c>
      <c r="H27" s="48"/>
      <c r="I27" s="48"/>
    </row>
    <row r="28" spans="1:13" x14ac:dyDescent="0.25">
      <c r="A28" s="52">
        <v>26</v>
      </c>
      <c r="B28" s="53" t="str">
        <f>'[2]Original Items Condensed'!C34</f>
        <v>********</v>
      </c>
      <c r="C28" s="52" t="str">
        <f>'[2]Original Items Condensed'!D34</f>
        <v>DRILL AND GROUT DOWELS AND TIE BARS</v>
      </c>
      <c r="D28" s="52" t="str">
        <f>'[2]Original Items Condensed'!E34</f>
        <v>Each</v>
      </c>
      <c r="E28" s="52">
        <v>180</v>
      </c>
      <c r="F28" s="63"/>
      <c r="G28" s="51">
        <f t="shared" si="0"/>
        <v>0</v>
      </c>
      <c r="H28" s="48"/>
      <c r="I28" s="48"/>
    </row>
    <row r="29" spans="1:13" x14ac:dyDescent="0.25">
      <c r="A29" s="52">
        <v>27</v>
      </c>
      <c r="B29" s="53" t="str">
        <f>'[2]Original Items Condensed'!C35</f>
        <v>********</v>
      </c>
      <c r="C29" s="52" t="str">
        <f>'[2]Original Items Condensed'!D35</f>
        <v>PORTLAND CEMENT CONCRETE COLLAR FOR PERMEABLE BLOCK PAVERS, POROUS TILE PAVERS, OR PERVIOUS HMA</v>
      </c>
      <c r="D29" s="52" t="str">
        <f>'[2]Original Items Condensed'!E35</f>
        <v>Foot</v>
      </c>
      <c r="E29" s="52">
        <v>0</v>
      </c>
      <c r="F29" s="63"/>
      <c r="G29" s="51">
        <f t="shared" si="0"/>
        <v>0</v>
      </c>
      <c r="H29" s="48"/>
      <c r="I29" s="48"/>
    </row>
    <row r="30" spans="1:13" x14ac:dyDescent="0.25">
      <c r="A30" s="52">
        <v>28</v>
      </c>
      <c r="B30" s="53" t="str">
        <f>'[2]Original Items Condensed'!C36</f>
        <v>********</v>
      </c>
      <c r="C30" s="52" t="str">
        <f>'[2]Original Items Condensed'!D36</f>
        <v>PERMEABLE CONCRETE BLOCK PAVERS</v>
      </c>
      <c r="D30" s="52" t="str">
        <f>'[2]Original Items Condensed'!E36</f>
        <v>Square Foot</v>
      </c>
      <c r="E30" s="52">
        <v>0</v>
      </c>
      <c r="F30" s="63"/>
      <c r="G30" s="51">
        <f t="shared" si="0"/>
        <v>0</v>
      </c>
      <c r="H30" s="48"/>
      <c r="I30" s="48"/>
    </row>
    <row r="31" spans="1:13" x14ac:dyDescent="0.25">
      <c r="A31" s="52">
        <v>29</v>
      </c>
      <c r="B31" s="53" t="str">
        <f>'[2]Original Items Condensed'!C37</f>
        <v>********</v>
      </c>
      <c r="C31" s="52" t="str">
        <f>'[2]Original Items Condensed'!D37</f>
        <v>GREEN ALLEY IDENTIFIER CONCRETE STAMP</v>
      </c>
      <c r="D31" s="52" t="str">
        <f>'[2]Original Items Condensed'!E37</f>
        <v>Each</v>
      </c>
      <c r="E31" s="52">
        <v>2</v>
      </c>
      <c r="F31" s="63"/>
      <c r="G31" s="51">
        <f t="shared" si="0"/>
        <v>0</v>
      </c>
      <c r="H31" s="48"/>
      <c r="I31" s="48"/>
    </row>
    <row r="32" spans="1:13" x14ac:dyDescent="0.25">
      <c r="A32" s="52">
        <v>30</v>
      </c>
      <c r="B32" s="53">
        <f>'[2]Original Items Condensed'!C38</f>
        <v>40600200</v>
      </c>
      <c r="C32" s="52" t="str">
        <f>'[2]Original Items Condensed'!D38</f>
        <v>BITUMINOUS MATERIALS (TACK COAT)</v>
      </c>
      <c r="D32" s="52" t="str">
        <f>'[2]Original Items Condensed'!E38</f>
        <v>Pound</v>
      </c>
      <c r="E32" s="52">
        <v>9</v>
      </c>
      <c r="F32" s="63"/>
      <c r="G32" s="51">
        <f t="shared" si="0"/>
        <v>0</v>
      </c>
      <c r="H32" s="48"/>
      <c r="I32" s="48"/>
    </row>
    <row r="33" spans="1:9" x14ac:dyDescent="0.25">
      <c r="A33" s="52">
        <v>31</v>
      </c>
      <c r="B33" s="53">
        <f>'[2]Original Items Condensed'!C39</f>
        <v>4060105</v>
      </c>
      <c r="C33" s="52" t="str">
        <f>'[2]Original Items Condensed'!D39</f>
        <v>HOT-MIX ASPHALT SURFACE COURSE, IL-9.5L, MIX "C", N30 (CDOT)</v>
      </c>
      <c r="D33" s="52" t="str">
        <f>'[2]Original Items Condensed'!E39</f>
        <v>Ton</v>
      </c>
      <c r="E33" s="52">
        <v>0</v>
      </c>
      <c r="F33" s="63"/>
      <c r="G33" s="51">
        <f t="shared" si="0"/>
        <v>0</v>
      </c>
      <c r="H33" s="48"/>
      <c r="I33" s="48"/>
    </row>
    <row r="34" spans="1:9" x14ac:dyDescent="0.25">
      <c r="A34" s="52">
        <v>32</v>
      </c>
      <c r="B34" s="53">
        <f>'[2]Original Items Condensed'!C40</f>
        <v>40603085</v>
      </c>
      <c r="C34" s="52" t="str">
        <f>'[2]Original Items Condensed'!D40</f>
        <v>HOT-MIX ASPHALT BINDER COURSE, N70</v>
      </c>
      <c r="D34" s="52" t="str">
        <f>'[2]Original Items Condensed'!E40</f>
        <v>Ton</v>
      </c>
      <c r="E34" s="52">
        <v>0</v>
      </c>
      <c r="F34" s="63"/>
      <c r="G34" s="51">
        <f t="shared" si="0"/>
        <v>0</v>
      </c>
      <c r="H34" s="48"/>
      <c r="I34" s="48"/>
    </row>
    <row r="35" spans="1:9" x14ac:dyDescent="0.25">
      <c r="A35" s="52">
        <v>33</v>
      </c>
      <c r="B35" s="53" t="str">
        <f>'[2]Original Items Condensed'!C41</f>
        <v>********</v>
      </c>
      <c r="C35" s="52" t="str">
        <f>'[2]Original Items Condensed'!D41</f>
        <v>HOT-MIX ASPHALT, REMOVE AND RESURFACE, N30</v>
      </c>
      <c r="D35" s="52" t="str">
        <f>'[2]Original Items Condensed'!E41</f>
        <v>Square Yard</v>
      </c>
      <c r="E35" s="52">
        <v>0</v>
      </c>
      <c r="F35" s="63"/>
      <c r="G35" s="51">
        <f t="shared" ref="G35:G59" si="1">E35*F35</f>
        <v>0</v>
      </c>
      <c r="H35" s="48"/>
      <c r="I35" s="48"/>
    </row>
    <row r="36" spans="1:9" x14ac:dyDescent="0.25">
      <c r="A36" s="52">
        <v>34</v>
      </c>
      <c r="B36" s="53" t="str">
        <f>'[2]Original Items Condensed'!C42</f>
        <v>********</v>
      </c>
      <c r="C36" s="52" t="str">
        <f>'[2]Original Items Condensed'!D42</f>
        <v>HOT-MIX ASPHALT SURFACE COURSE, PATCH, N30 (HAND METHOD)</v>
      </c>
      <c r="D36" s="52" t="str">
        <f>'[2]Original Items Condensed'!E42</f>
        <v>Ton</v>
      </c>
      <c r="E36" s="52">
        <v>2</v>
      </c>
      <c r="F36" s="63"/>
      <c r="G36" s="51">
        <f t="shared" si="1"/>
        <v>0</v>
      </c>
      <c r="H36" s="48"/>
      <c r="I36" s="48"/>
    </row>
    <row r="37" spans="1:9" x14ac:dyDescent="0.25">
      <c r="A37" s="52">
        <v>35</v>
      </c>
      <c r="B37" s="53" t="str">
        <f>'[2]Original Items Condensed'!C43</f>
        <v>********</v>
      </c>
      <c r="C37" s="52" t="str">
        <f>'[2]Original Items Condensed'!D43</f>
        <v>HOT-MIX ASPHALT SURFACE COURSE, PATCH, N70 (HAND METHOD)</v>
      </c>
      <c r="D37" s="52" t="str">
        <f>'[2]Original Items Condensed'!E43</f>
        <v>Ton</v>
      </c>
      <c r="E37" s="52">
        <v>2</v>
      </c>
      <c r="F37" s="63"/>
      <c r="G37" s="51">
        <f t="shared" si="1"/>
        <v>0</v>
      </c>
      <c r="H37" s="48"/>
      <c r="I37" s="48"/>
    </row>
    <row r="38" spans="1:9" x14ac:dyDescent="0.25">
      <c r="A38" s="52">
        <v>36</v>
      </c>
      <c r="B38" s="53">
        <f>'[2]Original Items Condensed'!C44</f>
        <v>60600605</v>
      </c>
      <c r="C38" s="52" t="str">
        <f>'[2]Original Items Condensed'!D44</f>
        <v>CONCRETE CURB, TYPE B</v>
      </c>
      <c r="D38" s="52" t="str">
        <f>'[2]Original Items Condensed'!E44</f>
        <v>Foot</v>
      </c>
      <c r="E38" s="52">
        <v>61</v>
      </c>
      <c r="F38" s="63"/>
      <c r="G38" s="51">
        <f t="shared" si="1"/>
        <v>0</v>
      </c>
      <c r="H38" s="48"/>
      <c r="I38" s="48"/>
    </row>
    <row r="39" spans="1:9" x14ac:dyDescent="0.25">
      <c r="A39" s="52">
        <v>37</v>
      </c>
      <c r="B39" s="53" t="str">
        <f>'[2]Original Items Condensed'!C45</f>
        <v>********</v>
      </c>
      <c r="C39" s="52" t="str">
        <f>'[2]Original Items Condensed'!D45</f>
        <v>HIGH EARLY STRENGTH PORTLAND CEMENT CONCRETE COMBINATION CURB AND GUTTER, TYPE B-V.12</v>
      </c>
      <c r="D39" s="52" t="str">
        <f>'[2]Original Items Condensed'!E45</f>
        <v>Foot</v>
      </c>
      <c r="E39" s="52">
        <v>54</v>
      </c>
      <c r="F39" s="63"/>
      <c r="G39" s="51">
        <f t="shared" si="1"/>
        <v>0</v>
      </c>
      <c r="H39" s="48"/>
      <c r="I39" s="48"/>
    </row>
    <row r="40" spans="1:9" x14ac:dyDescent="0.25">
      <c r="A40" s="52">
        <v>38</v>
      </c>
      <c r="B40" s="53" t="str">
        <f>'[2]Original Items Condensed'!C46</f>
        <v>CDOT 6060020</v>
      </c>
      <c r="C40" s="52" t="str">
        <f>'[2]Original Items Condensed'!D46</f>
        <v>COMBINATION CONCRETE CURB AND GUTTER, TYPE B-V.12</v>
      </c>
      <c r="D40" s="52" t="str">
        <f>'[2]Original Items Condensed'!E46</f>
        <v>Foot</v>
      </c>
      <c r="E40" s="52">
        <v>31</v>
      </c>
      <c r="F40" s="63"/>
      <c r="G40" s="51">
        <f t="shared" si="1"/>
        <v>0</v>
      </c>
      <c r="H40" s="48"/>
      <c r="I40" s="48"/>
    </row>
    <row r="41" spans="1:9" x14ac:dyDescent="0.25">
      <c r="A41" s="52">
        <v>39</v>
      </c>
      <c r="B41" s="53" t="str">
        <f>'[2]Original Items Condensed'!C47</f>
        <v>********</v>
      </c>
      <c r="C41" s="52" t="str">
        <f>'[2]Original Items Condensed'!D47</f>
        <v>MANHOLE, 3 FT DIAMETER, TYPE A, FRAME AND CLOSED LID (CITY OF CHICAGO)</v>
      </c>
      <c r="D41" s="52" t="str">
        <f>'[2]Original Items Condensed'!E47</f>
        <v>Each</v>
      </c>
      <c r="E41" s="52">
        <v>0</v>
      </c>
      <c r="F41" s="63"/>
      <c r="G41" s="51">
        <f t="shared" si="1"/>
        <v>0</v>
      </c>
      <c r="H41" s="48"/>
      <c r="I41" s="48"/>
    </row>
    <row r="42" spans="1:9" x14ac:dyDescent="0.25">
      <c r="A42" s="52">
        <v>40</v>
      </c>
      <c r="B42" s="53" t="str">
        <f>'[2]Original Items Condensed'!C48</f>
        <v>********</v>
      </c>
      <c r="C42" s="52" t="str">
        <f>'[2]Original Items Condensed'!D48</f>
        <v>CATCH BASINS, TYPE A, SPECIAL, 3 FT DIAMETER, TYPE 1 FRAME, OPEN LID (CITY OF CHICAGO)</v>
      </c>
      <c r="D42" s="52" t="str">
        <f>'[2]Original Items Condensed'!E48</f>
        <v>Each</v>
      </c>
      <c r="E42" s="52">
        <v>0</v>
      </c>
      <c r="F42" s="63"/>
      <c r="G42" s="51">
        <f t="shared" si="1"/>
        <v>0</v>
      </c>
      <c r="H42" s="48"/>
      <c r="I42" s="48"/>
    </row>
    <row r="43" spans="1:9" x14ac:dyDescent="0.25">
      <c r="A43" s="52">
        <v>41</v>
      </c>
      <c r="B43" s="53" t="str">
        <f>'[2]Original Items Condensed'!C49</f>
        <v>CDOT6020010</v>
      </c>
      <c r="C43" s="52" t="str">
        <f>'[2]Original Items Condensed'!D49</f>
        <v>CATCH BASINS, TYPE A, 4 FT DIAMETER, TYPE 1 FRAME, OPEN LID (CITY OF CHICAGO)</v>
      </c>
      <c r="D43" s="52" t="str">
        <f>'[2]Original Items Condensed'!E49</f>
        <v>Each</v>
      </c>
      <c r="E43" s="52">
        <v>2</v>
      </c>
      <c r="F43" s="63"/>
      <c r="G43" s="51">
        <f t="shared" si="1"/>
        <v>0</v>
      </c>
      <c r="H43" s="48"/>
      <c r="I43" s="48"/>
    </row>
    <row r="44" spans="1:9" x14ac:dyDescent="0.25">
      <c r="A44" s="52">
        <v>42</v>
      </c>
      <c r="B44" s="53" t="str">
        <f>'[2]Original Items Condensed'!C50</f>
        <v>********</v>
      </c>
      <c r="C44" s="52" t="str">
        <f>'[2]Original Items Condensed'!D50</f>
        <v>DRAINAGE AND UTILITY STRUCTURES TO BE ADJUSTED</v>
      </c>
      <c r="D44" s="52" t="str">
        <f>'[2]Original Items Condensed'!E50</f>
        <v>Each</v>
      </c>
      <c r="E44" s="52">
        <v>2</v>
      </c>
      <c r="F44" s="63"/>
      <c r="G44" s="51">
        <f t="shared" si="1"/>
        <v>0</v>
      </c>
      <c r="H44" s="48"/>
      <c r="I44" s="48"/>
    </row>
    <row r="45" spans="1:9" x14ac:dyDescent="0.25">
      <c r="A45" s="52">
        <v>43</v>
      </c>
      <c r="B45" s="53" t="str">
        <f>'[2]Original Items Condensed'!C51</f>
        <v>********</v>
      </c>
      <c r="C45" s="52" t="str">
        <f>'[2]Original Items Condensed'!D51</f>
        <v>VORTEX RESTRICTOR</v>
      </c>
      <c r="D45" s="52" t="str">
        <f>'[2]Original Items Condensed'!E51</f>
        <v>Each</v>
      </c>
      <c r="E45" s="52">
        <v>1</v>
      </c>
      <c r="F45" s="63"/>
      <c r="G45" s="51">
        <f t="shared" si="1"/>
        <v>0</v>
      </c>
      <c r="H45" s="48"/>
      <c r="I45" s="48"/>
    </row>
    <row r="46" spans="1:9" x14ac:dyDescent="0.25">
      <c r="A46" s="52">
        <v>44</v>
      </c>
      <c r="B46" s="53" t="str">
        <f>'[2]Original Items Condensed'!C52</f>
        <v>********</v>
      </c>
      <c r="C46" s="52" t="str">
        <f>'[2]Original Items Condensed'!D52</f>
        <v>STORM SEWERS, EXTRA STRENGTH VITRIFIED CLAY PIPE, 8 IN</v>
      </c>
      <c r="D46" s="52" t="str">
        <f>'[2]Original Items Condensed'!E52</f>
        <v>Foot</v>
      </c>
      <c r="E46" s="52">
        <v>0</v>
      </c>
      <c r="F46" s="63"/>
      <c r="G46" s="51">
        <f t="shared" si="1"/>
        <v>0</v>
      </c>
      <c r="H46" s="48"/>
      <c r="I46" s="48"/>
    </row>
    <row r="47" spans="1:9" x14ac:dyDescent="0.25">
      <c r="A47" s="52">
        <v>45</v>
      </c>
      <c r="B47" s="53" t="str">
        <f>'[2]Original Items Condensed'!C53</f>
        <v>********</v>
      </c>
      <c r="C47" s="52" t="str">
        <f>'[2]Original Items Condensed'!D53</f>
        <v>STORM SEWERS, DUCTILE IRON PIPE, 18 IN</v>
      </c>
      <c r="D47" s="52" t="str">
        <f>'[2]Original Items Condensed'!E53</f>
        <v>Foot</v>
      </c>
      <c r="E47" s="52">
        <v>106</v>
      </c>
      <c r="F47" s="63"/>
      <c r="G47" s="51">
        <f t="shared" si="1"/>
        <v>0</v>
      </c>
      <c r="H47" s="48"/>
      <c r="I47" s="48"/>
    </row>
    <row r="48" spans="1:9" x14ac:dyDescent="0.25">
      <c r="A48" s="52">
        <v>46</v>
      </c>
      <c r="B48" s="53" t="str">
        <f>'[2]Original Items Condensed'!C54</f>
        <v>********</v>
      </c>
      <c r="C48" s="52" t="str">
        <f>'[2]Original Items Condensed'!D54</f>
        <v>STORM SEWERS, EXTRA STRENGTH VITRIFIED CLAY PIPE, 15 IN</v>
      </c>
      <c r="D48" s="52" t="str">
        <f>'[2]Original Items Condensed'!E54</f>
        <v>Foot</v>
      </c>
      <c r="E48" s="52">
        <v>0</v>
      </c>
      <c r="F48" s="63"/>
      <c r="G48" s="51">
        <f t="shared" si="1"/>
        <v>0</v>
      </c>
      <c r="H48" s="48"/>
      <c r="I48" s="48"/>
    </row>
    <row r="49" spans="1:9" x14ac:dyDescent="0.25">
      <c r="A49" s="52">
        <v>47</v>
      </c>
      <c r="B49" s="53" t="str">
        <f>'[2]Original Items Condensed'!C55</f>
        <v>********</v>
      </c>
      <c r="C49" s="52" t="str">
        <f>'[2]Original Items Condensed'!D55</f>
        <v>STORM SEWERS, EXTRA STRENGTH VITRIFIED CLAY PIPE, 18 IN</v>
      </c>
      <c r="D49" s="52" t="str">
        <f>'[2]Original Items Condensed'!E55</f>
        <v>Foot</v>
      </c>
      <c r="E49" s="52">
        <v>0</v>
      </c>
      <c r="F49" s="63"/>
      <c r="G49" s="51">
        <f t="shared" si="1"/>
        <v>0</v>
      </c>
      <c r="H49" s="48"/>
      <c r="I49" s="48"/>
    </row>
    <row r="50" spans="1:9" x14ac:dyDescent="0.25">
      <c r="A50" s="52">
        <v>48</v>
      </c>
      <c r="B50" s="53" t="str">
        <f>'[2]Original Items Condensed'!C56</f>
        <v>CDOT6050010</v>
      </c>
      <c r="C50" s="52" t="str">
        <f>'[2]Original Items Condensed'!D56</f>
        <v>REMOVING MANHOLES</v>
      </c>
      <c r="D50" s="52" t="str">
        <f>'[2]Original Items Condensed'!E56</f>
        <v>Each</v>
      </c>
      <c r="E50" s="52">
        <v>1</v>
      </c>
      <c r="F50" s="63"/>
      <c r="G50" s="51">
        <f t="shared" si="1"/>
        <v>0</v>
      </c>
      <c r="H50" s="48"/>
      <c r="I50" s="48"/>
    </row>
    <row r="51" spans="1:9" x14ac:dyDescent="0.25">
      <c r="A51" s="52">
        <v>49</v>
      </c>
      <c r="B51" s="53" t="str">
        <f>'[2]Original Items Condensed'!C57</f>
        <v>CDOT6050020</v>
      </c>
      <c r="C51" s="52" t="str">
        <f>'[2]Original Items Condensed'!D57</f>
        <v>REMOVING CATCH BASINS</v>
      </c>
      <c r="D51" s="52" t="str">
        <f>'[2]Original Items Condensed'!E57</f>
        <v>Each</v>
      </c>
      <c r="E51" s="52">
        <v>1</v>
      </c>
      <c r="F51" s="63"/>
      <c r="G51" s="51">
        <f t="shared" si="1"/>
        <v>0</v>
      </c>
      <c r="H51" s="48"/>
      <c r="I51" s="48"/>
    </row>
    <row r="52" spans="1:9" x14ac:dyDescent="0.25">
      <c r="A52" s="52">
        <v>50</v>
      </c>
      <c r="B52" s="53" t="str">
        <f>'[2]Original Items Condensed'!C58</f>
        <v>********</v>
      </c>
      <c r="C52" s="52" t="str">
        <f>'[2]Original Items Condensed'!D58</f>
        <v>SEWER CLEANING AND TELEVISING</v>
      </c>
      <c r="D52" s="52" t="str">
        <f>'[2]Original Items Condensed'!E58</f>
        <v>Foot</v>
      </c>
      <c r="E52" s="52">
        <v>211</v>
      </c>
      <c r="F52" s="63"/>
      <c r="G52" s="51">
        <f t="shared" si="1"/>
        <v>0</v>
      </c>
      <c r="H52" s="48"/>
      <c r="I52" s="48"/>
    </row>
    <row r="53" spans="1:9" x14ac:dyDescent="0.25">
      <c r="A53" s="52">
        <v>51</v>
      </c>
      <c r="B53" s="53" t="str">
        <f>'[2]Original Items Condensed'!C59</f>
        <v>********</v>
      </c>
      <c r="C53" s="52" t="str">
        <f>'[2]Original Items Condensed'!D59</f>
        <v>CATCH BASINS, MANHOLES, WATER VALVES, ROUNDWAYS, AND INLETS TO BE CLEANED</v>
      </c>
      <c r="D53" s="52" t="str">
        <f>'[2]Original Items Condensed'!E59</f>
        <v>Each</v>
      </c>
      <c r="E53" s="52">
        <v>0</v>
      </c>
      <c r="F53" s="63"/>
      <c r="G53" s="51">
        <f t="shared" si="1"/>
        <v>0</v>
      </c>
      <c r="H53" s="48"/>
      <c r="I53" s="48"/>
    </row>
    <row r="54" spans="1:9" x14ac:dyDescent="0.25">
      <c r="A54" s="52">
        <v>52</v>
      </c>
      <c r="B54" s="53">
        <f>'[2]Original Items Condensed'!C60</f>
        <v>60100085</v>
      </c>
      <c r="C54" s="52" t="str">
        <f>'[2]Original Items Condensed'!D60</f>
        <v>GEOTECHNICAL FABRIC</v>
      </c>
      <c r="D54" s="52" t="str">
        <f>'[2]Original Items Condensed'!E60</f>
        <v>Square Yard</v>
      </c>
      <c r="E54" s="52">
        <v>0</v>
      </c>
      <c r="F54" s="63"/>
      <c r="G54" s="51">
        <f t="shared" si="1"/>
        <v>0</v>
      </c>
      <c r="H54" s="48"/>
      <c r="I54" s="48"/>
    </row>
    <row r="55" spans="1:9" x14ac:dyDescent="0.25">
      <c r="A55" s="52">
        <v>53</v>
      </c>
      <c r="B55" s="53" t="str">
        <f>'[2]Original Items Condensed'!C61</f>
        <v>CDOT2110010</v>
      </c>
      <c r="C55" s="52" t="str">
        <f>'[2]Original Items Condensed'!D61</f>
        <v>PULVERIZED TOPSOIL MIX</v>
      </c>
      <c r="D55" s="52" t="str">
        <f>'[2]Original Items Condensed'!E61</f>
        <v>Cubic Yard</v>
      </c>
      <c r="E55" s="52">
        <v>4</v>
      </c>
      <c r="F55" s="63"/>
      <c r="G55" s="51">
        <f t="shared" si="1"/>
        <v>0</v>
      </c>
      <c r="H55" s="48"/>
      <c r="I55" s="48"/>
    </row>
    <row r="56" spans="1:9" x14ac:dyDescent="0.25">
      <c r="A56" s="52">
        <v>54</v>
      </c>
      <c r="B56" s="53" t="str">
        <f>'[2]Original Items Condensed'!C62</f>
        <v>********</v>
      </c>
      <c r="C56" s="52" t="str">
        <f>'[2]Original Items Condensed'!D62</f>
        <v>HYDRAULIC SEEDING</v>
      </c>
      <c r="D56" s="52" t="str">
        <f>'[2]Original Items Condensed'!E62</f>
        <v>Square Yard</v>
      </c>
      <c r="E56" s="52">
        <v>7</v>
      </c>
      <c r="F56" s="63"/>
      <c r="G56" s="51">
        <f t="shared" si="1"/>
        <v>0</v>
      </c>
      <c r="H56" s="48"/>
      <c r="I56" s="48"/>
    </row>
    <row r="57" spans="1:9" x14ac:dyDescent="0.25">
      <c r="A57" s="52">
        <v>55</v>
      </c>
      <c r="B57" s="53" t="str">
        <f>'[2]Original Items Condensed'!C63</f>
        <v>********</v>
      </c>
      <c r="C57" s="52" t="str">
        <f>'[2]Original Items Condensed'!D63</f>
        <v>CONSTRUCTION SIGN</v>
      </c>
      <c r="D57" s="52" t="str">
        <f>'[2]Original Items Condensed'!E63</f>
        <v>Square Foot</v>
      </c>
      <c r="E57" s="52">
        <v>64</v>
      </c>
      <c r="F57" s="63"/>
      <c r="G57" s="51">
        <f t="shared" si="1"/>
        <v>0</v>
      </c>
      <c r="H57" s="48"/>
      <c r="I57" s="48"/>
    </row>
    <row r="58" spans="1:9" x14ac:dyDescent="0.25">
      <c r="A58" s="52">
        <v>56</v>
      </c>
      <c r="B58" s="53" t="str">
        <f>'[2]Original Items Condensed'!C64</f>
        <v>********</v>
      </c>
      <c r="C58" s="52" t="str">
        <f>'[2]Original Items Condensed'!D64</f>
        <v>PREMOLDED RUBBER SPEED HUMPS</v>
      </c>
      <c r="D58" s="52" t="str">
        <f>'[2]Original Items Condensed'!E64</f>
        <v>Each</v>
      </c>
      <c r="E58" s="52">
        <v>0</v>
      </c>
      <c r="F58" s="63"/>
      <c r="G58" s="51">
        <f t="shared" si="1"/>
        <v>0</v>
      </c>
      <c r="H58" s="48"/>
      <c r="I58" s="48"/>
    </row>
    <row r="59" spans="1:9" x14ac:dyDescent="0.25">
      <c r="A59" s="52">
        <v>57</v>
      </c>
      <c r="B59" s="53" t="str">
        <f>'[2]Original Items Condensed'!C65</f>
        <v>********</v>
      </c>
      <c r="C59" s="52" t="str">
        <f>'[2]Original Items Condensed'!D65</f>
        <v>REMOVE AND RELOCATE SIGN PANEL AND POLE ASSEMBLY</v>
      </c>
      <c r="D59" s="52" t="str">
        <f>'[2]Original Items Condensed'!E65</f>
        <v>Each</v>
      </c>
      <c r="E59" s="52">
        <v>3</v>
      </c>
      <c r="F59" s="63"/>
      <c r="G59" s="51">
        <f t="shared" si="1"/>
        <v>0</v>
      </c>
      <c r="H59" s="48"/>
      <c r="I59" s="48"/>
    </row>
    <row r="60" spans="1:9" ht="15.75" thickBot="1" x14ac:dyDescent="0.3">
      <c r="A60" s="49"/>
      <c r="B60" s="50"/>
      <c r="C60" s="49"/>
      <c r="D60" s="49"/>
      <c r="E60" s="49"/>
      <c r="F60" s="48"/>
      <c r="G60" s="48"/>
      <c r="H60" s="48"/>
      <c r="I60" s="48"/>
    </row>
    <row r="61" spans="1:9" ht="15.75" thickBot="1" x14ac:dyDescent="0.3">
      <c r="A61" s="49"/>
      <c r="B61" s="50"/>
      <c r="C61" s="49"/>
      <c r="D61" s="239" t="s">
        <v>68</v>
      </c>
      <c r="E61" s="240"/>
      <c r="F61" s="240"/>
      <c r="G61" s="61">
        <f>SUM(G3:G59)</f>
        <v>0</v>
      </c>
      <c r="H61" s="48"/>
      <c r="I61" s="48"/>
    </row>
    <row r="62" spans="1:9" x14ac:dyDescent="0.25">
      <c r="A62" s="49"/>
      <c r="B62" s="49"/>
      <c r="C62" s="49"/>
      <c r="D62" s="49"/>
      <c r="E62" s="49"/>
      <c r="F62" s="48"/>
      <c r="G62" s="48"/>
      <c r="H62" s="48"/>
      <c r="I62" s="48"/>
    </row>
    <row r="63" spans="1:9" x14ac:dyDescent="0.25">
      <c r="A63" s="49"/>
      <c r="B63" s="49"/>
      <c r="C63" s="49"/>
      <c r="D63" s="49"/>
      <c r="E63" s="49"/>
      <c r="F63" s="48"/>
      <c r="G63" s="48"/>
      <c r="H63" s="48"/>
      <c r="I63" s="48"/>
    </row>
    <row r="64" spans="1:9" x14ac:dyDescent="0.25">
      <c r="A64" s="49"/>
      <c r="B64" s="49"/>
      <c r="C64" s="49"/>
      <c r="D64" s="49"/>
      <c r="E64" s="49"/>
      <c r="F64" s="48"/>
      <c r="G64" s="48"/>
      <c r="H64" s="48"/>
      <c r="I64" s="48"/>
    </row>
    <row r="65" spans="1:9" x14ac:dyDescent="0.25">
      <c r="A65" s="49"/>
      <c r="B65" s="49"/>
      <c r="C65" s="49"/>
      <c r="D65" s="49"/>
      <c r="E65" s="49"/>
      <c r="F65" s="48"/>
      <c r="G65" s="48"/>
      <c r="H65" s="48"/>
      <c r="I65" s="48"/>
    </row>
    <row r="66" spans="1:9" x14ac:dyDescent="0.25">
      <c r="F66"/>
      <c r="G66"/>
      <c r="H66"/>
      <c r="I66"/>
    </row>
  </sheetData>
  <sheetProtection algorithmName="SHA-512" hashValue="5Oy3xvdY3SosNuR8rgTWmy7hqXJtOrcOv8PqTJeRinj5gOHaovFRG1+63AVkRh6nHMBtmuS64wYRjtPfW84DjQ==" saltValue="Z0Vq39NUn0Zp0xC806JSwQ==" spinCount="100000" sheet="1" objects="1" scenarios="1" selectLockedCells="1"/>
  <mergeCells count="2">
    <mergeCell ref="A1:G1"/>
    <mergeCell ref="D61:F61"/>
  </mergeCells>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6044EF-F907-4A0E-A939-3453A5FD71EC}">
  <sheetPr>
    <tabColor rgb="FFB7DEE8"/>
  </sheetPr>
  <dimension ref="A1:N61"/>
  <sheetViews>
    <sheetView topLeftCell="A2" zoomScaleNormal="100" workbookViewId="0">
      <selection activeCell="F36" sqref="F36"/>
    </sheetView>
  </sheetViews>
  <sheetFormatPr defaultRowHeight="15" x14ac:dyDescent="0.25"/>
  <cols>
    <col min="1" max="1" width="4.28515625" bestFit="1" customWidth="1"/>
    <col min="2" max="2" width="13.7109375" customWidth="1"/>
    <col min="3" max="3" width="89.5703125" bestFit="1" customWidth="1"/>
    <col min="4" max="4" width="9.5703125" bestFit="1" customWidth="1"/>
    <col min="5" max="5" width="8.5703125" bestFit="1" customWidth="1"/>
    <col min="6" max="6" width="9.28515625" style="47" bestFit="1" customWidth="1"/>
    <col min="7" max="7" width="13.5703125" style="47" bestFit="1" customWidth="1"/>
    <col min="8" max="8" width="14.28515625" style="47" bestFit="1" customWidth="1"/>
    <col min="9" max="9" width="11.7109375" style="47"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39.5" customHeight="1" x14ac:dyDescent="0.25">
      <c r="A1" s="241" t="s">
        <v>102</v>
      </c>
      <c r="B1" s="242"/>
      <c r="C1" s="242"/>
      <c r="D1" s="242"/>
      <c r="E1" s="242"/>
      <c r="F1" s="242"/>
      <c r="G1" s="243"/>
    </row>
    <row r="2" spans="1:14" ht="63" customHeight="1" x14ac:dyDescent="0.25">
      <c r="A2" s="59" t="s">
        <v>63</v>
      </c>
      <c r="B2" s="59" t="s">
        <v>64</v>
      </c>
      <c r="C2" s="62" t="s">
        <v>62</v>
      </c>
      <c r="D2" s="59" t="s">
        <v>61</v>
      </c>
      <c r="E2" s="58" t="s">
        <v>60</v>
      </c>
      <c r="F2" s="57" t="s">
        <v>59</v>
      </c>
      <c r="G2" s="57" t="s">
        <v>58</v>
      </c>
      <c r="H2" s="56"/>
      <c r="I2" s="56"/>
    </row>
    <row r="3" spans="1:14" x14ac:dyDescent="0.25">
      <c r="A3" s="52">
        <v>1</v>
      </c>
      <c r="B3" s="53" t="str">
        <f>'[2]Original Items Condensed'!C9</f>
        <v>********</v>
      </c>
      <c r="C3" s="52" t="str">
        <f>'[2]Original Items Condensed'!D9</f>
        <v>EARTH EXCAVATION (SOIL TO CCDD FACILITY)</v>
      </c>
      <c r="D3" s="52" t="str">
        <f>'[2]Original Items Condensed'!E9</f>
        <v>Cubic Yard</v>
      </c>
      <c r="E3" s="52">
        <v>306</v>
      </c>
      <c r="F3" s="63"/>
      <c r="G3" s="51">
        <f>E3*F3</f>
        <v>0</v>
      </c>
      <c r="H3" s="48"/>
      <c r="I3" s="48"/>
    </row>
    <row r="4" spans="1:14" x14ac:dyDescent="0.25">
      <c r="A4" s="52">
        <v>2</v>
      </c>
      <c r="B4" s="53" t="str">
        <f>'[2]Original Items Condensed'!C10</f>
        <v>********</v>
      </c>
      <c r="C4" s="52" t="str">
        <f>'[2]Original Items Condensed'!D10</f>
        <v>EARTH EXCAVATION (SOIL TO LANDFILL)</v>
      </c>
      <c r="D4" s="52" t="str">
        <f>'[2]Original Items Condensed'!E10</f>
        <v>Cubic Yard</v>
      </c>
      <c r="E4" s="52">
        <v>465</v>
      </c>
      <c r="F4" s="63"/>
      <c r="G4" s="51">
        <f t="shared" ref="G4:G59" si="0">E4*F4</f>
        <v>0</v>
      </c>
      <c r="H4" s="48"/>
      <c r="I4" s="48"/>
      <c r="N4" s="55"/>
    </row>
    <row r="5" spans="1:14" x14ac:dyDescent="0.25">
      <c r="A5" s="52">
        <v>3</v>
      </c>
      <c r="B5" s="53">
        <f>'[2]Original Items Condensed'!C11</f>
        <v>44000100</v>
      </c>
      <c r="C5" s="52" t="str">
        <f>'[2]Original Items Condensed'!D11</f>
        <v>PAVEMENT REMOVAL</v>
      </c>
      <c r="D5" s="52" t="str">
        <f>'[2]Original Items Condensed'!E11</f>
        <v>Square Yard</v>
      </c>
      <c r="E5" s="52">
        <v>0</v>
      </c>
      <c r="F5" s="63"/>
      <c r="G5" s="51">
        <f t="shared" si="0"/>
        <v>0</v>
      </c>
      <c r="H5" s="48"/>
      <c r="I5" s="48"/>
      <c r="N5" s="55"/>
    </row>
    <row r="6" spans="1:14" x14ac:dyDescent="0.25">
      <c r="A6" s="52">
        <v>4</v>
      </c>
      <c r="B6" s="53" t="str">
        <f>'[2]Original Items Condensed'!C12</f>
        <v>********</v>
      </c>
      <c r="C6" s="52" t="str">
        <f>'[2]Original Items Condensed'!D12</f>
        <v>DRIVEWAY AND ALLEY RETURN PAVEMENT REMOVAL</v>
      </c>
      <c r="D6" s="52" t="str">
        <f>'[2]Original Items Condensed'!E12</f>
        <v>Square Yard</v>
      </c>
      <c r="E6" s="52">
        <v>9</v>
      </c>
      <c r="F6" s="63"/>
      <c r="G6" s="51">
        <f t="shared" si="0"/>
        <v>0</v>
      </c>
      <c r="H6" s="48"/>
      <c r="I6" s="48"/>
      <c r="N6" s="55"/>
    </row>
    <row r="7" spans="1:14" x14ac:dyDescent="0.25">
      <c r="A7" s="52">
        <v>5</v>
      </c>
      <c r="B7" s="53">
        <f>'[2]Original Items Condensed'!C13</f>
        <v>44000300</v>
      </c>
      <c r="C7" s="52" t="str">
        <f>'[2]Original Items Condensed'!D13</f>
        <v>CURB REMOVAL</v>
      </c>
      <c r="D7" s="52" t="str">
        <f>'[2]Original Items Condensed'!E13</f>
        <v>Foot</v>
      </c>
      <c r="E7" s="52">
        <v>0</v>
      </c>
      <c r="F7" s="63"/>
      <c r="G7" s="51">
        <f t="shared" si="0"/>
        <v>0</v>
      </c>
      <c r="H7" s="48"/>
      <c r="I7" s="48"/>
      <c r="N7" s="55"/>
    </row>
    <row r="8" spans="1:14" x14ac:dyDescent="0.25">
      <c r="A8" s="52">
        <v>6</v>
      </c>
      <c r="B8" s="53">
        <f>'[2]Original Items Condensed'!C14</f>
        <v>44000500</v>
      </c>
      <c r="C8" s="52" t="str">
        <f>'[2]Original Items Condensed'!D14</f>
        <v>COMBINATION CURB AND GUTTER REMOVAL</v>
      </c>
      <c r="D8" s="52" t="str">
        <f>'[2]Original Items Condensed'!E14</f>
        <v>Foot</v>
      </c>
      <c r="E8" s="52">
        <v>0</v>
      </c>
      <c r="F8" s="63"/>
      <c r="G8" s="51">
        <f t="shared" si="0"/>
        <v>0</v>
      </c>
      <c r="H8" s="48"/>
      <c r="I8" s="48"/>
      <c r="N8" s="55"/>
    </row>
    <row r="9" spans="1:14" x14ac:dyDescent="0.25">
      <c r="A9" s="52">
        <v>7</v>
      </c>
      <c r="B9" s="53">
        <f>'[2]Original Items Condensed'!C15</f>
        <v>44000600</v>
      </c>
      <c r="C9" s="52" t="str">
        <f>'[2]Original Items Condensed'!D15</f>
        <v>SIDEWALK REMOVAL</v>
      </c>
      <c r="D9" s="52" t="str">
        <f>'[2]Original Items Condensed'!E15</f>
        <v>Square Foot</v>
      </c>
      <c r="E9" s="52">
        <v>0</v>
      </c>
      <c r="F9" s="63"/>
      <c r="G9" s="51">
        <f t="shared" si="0"/>
        <v>0</v>
      </c>
      <c r="H9" s="48"/>
      <c r="I9" s="48"/>
      <c r="N9" s="55"/>
    </row>
    <row r="10" spans="1:14" x14ac:dyDescent="0.25">
      <c r="A10" s="52">
        <v>8</v>
      </c>
      <c r="B10" s="53" t="str">
        <f>'[2]Original Items Condensed'!C16</f>
        <v>CDOT4400020</v>
      </c>
      <c r="C10" s="52" t="str">
        <f>'[2]Original Items Condensed'!D16</f>
        <v>ALLEY PAVEMENT REMOVAL</v>
      </c>
      <c r="D10" s="52" t="str">
        <f>'[2]Original Items Condensed'!E16</f>
        <v>Square Yard</v>
      </c>
      <c r="E10" s="52">
        <v>2270</v>
      </c>
      <c r="F10" s="63"/>
      <c r="G10" s="51">
        <f t="shared" si="0"/>
        <v>0</v>
      </c>
      <c r="H10" s="48"/>
      <c r="I10" s="48"/>
      <c r="N10" s="55"/>
    </row>
    <row r="11" spans="1:14" x14ac:dyDescent="0.25">
      <c r="A11" s="52">
        <v>9</v>
      </c>
      <c r="B11" s="53" t="str">
        <f>'[2]Original Items Condensed'!C17</f>
        <v>********</v>
      </c>
      <c r="C11" s="52" t="str">
        <f>'[2]Original Items Condensed'!D17</f>
        <v>GARAGE APRON REMOVAL</v>
      </c>
      <c r="D11" s="52" t="str">
        <f>'[2]Original Items Condensed'!E17</f>
        <v>Square Foot</v>
      </c>
      <c r="E11" s="52">
        <v>996</v>
      </c>
      <c r="F11" s="63"/>
      <c r="G11" s="51">
        <f t="shared" si="0"/>
        <v>0</v>
      </c>
      <c r="H11" s="48"/>
      <c r="I11" s="48"/>
      <c r="N11" s="55"/>
    </row>
    <row r="12" spans="1:14" x14ac:dyDescent="0.25">
      <c r="A12" s="52">
        <v>10</v>
      </c>
      <c r="B12" s="53">
        <f>'[2]Original Items Condensed'!C18</f>
        <v>20700220</v>
      </c>
      <c r="C12" s="52" t="str">
        <f>'[2]Original Items Condensed'!D18</f>
        <v>POROUS GRANULAR EMBANKMENT (CA-1)</v>
      </c>
      <c r="D12" s="52" t="str">
        <f>'[2]Original Items Condensed'!E18</f>
        <v>Cubic Yard</v>
      </c>
      <c r="E12" s="52">
        <v>0</v>
      </c>
      <c r="F12" s="63"/>
      <c r="G12" s="51">
        <f t="shared" si="0"/>
        <v>0</v>
      </c>
      <c r="H12" s="48"/>
      <c r="I12" s="48"/>
      <c r="N12" s="55"/>
    </row>
    <row r="13" spans="1:14" x14ac:dyDescent="0.25">
      <c r="A13" s="52">
        <v>11</v>
      </c>
      <c r="B13" s="53">
        <f>'[2]Original Items Condensed'!C19</f>
        <v>31101100</v>
      </c>
      <c r="C13" s="52" t="str">
        <f>'[2]Original Items Condensed'!D19</f>
        <v>SUB-BASE GRANULAR MATERIAL, TYPE B</v>
      </c>
      <c r="D13" s="52" t="str">
        <f>'[2]Original Items Condensed'!E19</f>
        <v>Cubic Yard</v>
      </c>
      <c r="E13" s="52">
        <v>505</v>
      </c>
      <c r="F13" s="63"/>
      <c r="G13" s="51">
        <f t="shared" si="0"/>
        <v>0</v>
      </c>
      <c r="H13" s="48"/>
      <c r="I13" s="48"/>
    </row>
    <row r="14" spans="1:14" x14ac:dyDescent="0.25">
      <c r="A14" s="52">
        <v>12</v>
      </c>
      <c r="B14" s="53">
        <f>'[2]Original Items Condensed'!C20</f>
        <v>20800150</v>
      </c>
      <c r="C14" s="52" t="str">
        <f>'[2]Original Items Condensed'!D20</f>
        <v>TRENCH BACKFILL</v>
      </c>
      <c r="D14" s="52" t="str">
        <f>'[2]Original Items Condensed'!E20</f>
        <v>Cubic Yard</v>
      </c>
      <c r="E14" s="52">
        <v>0</v>
      </c>
      <c r="F14" s="63"/>
      <c r="G14" s="51">
        <f t="shared" si="0"/>
        <v>0</v>
      </c>
      <c r="H14" s="48"/>
      <c r="I14" s="48"/>
    </row>
    <row r="15" spans="1:14" x14ac:dyDescent="0.25">
      <c r="A15" s="52">
        <v>13</v>
      </c>
      <c r="B15" s="53" t="str">
        <f>'[2]Original Items Condensed'!C21</f>
        <v>CDOT3110030</v>
      </c>
      <c r="C15" s="52" t="str">
        <f>'[2]Original Items Condensed'!D21</f>
        <v>PERVIOUS AGGREGATE SUBBASE</v>
      </c>
      <c r="D15" s="52" t="str">
        <f>'[2]Original Items Condensed'!E21</f>
        <v>Cubic Yard</v>
      </c>
      <c r="E15" s="52">
        <v>0</v>
      </c>
      <c r="F15" s="63"/>
      <c r="G15" s="51">
        <f t="shared" si="0"/>
        <v>0</v>
      </c>
      <c r="H15" s="48"/>
      <c r="I15" s="48"/>
    </row>
    <row r="16" spans="1:14" x14ac:dyDescent="0.25">
      <c r="A16" s="52">
        <v>14</v>
      </c>
      <c r="B16" s="53" t="str">
        <f>'[2]Original Items Condensed'!C22</f>
        <v>********</v>
      </c>
      <c r="C16" s="52" t="str">
        <f>'[2]Original Items Condensed'!D22</f>
        <v>BEDDING &amp; VOID OPENING AGGREGATES FOR PERMEABLE CONCRETE BLOCK PAVERS</v>
      </c>
      <c r="D16" s="52" t="str">
        <f>'[2]Original Items Condensed'!E22</f>
        <v>Cubic Yard</v>
      </c>
      <c r="E16" s="52">
        <v>0</v>
      </c>
      <c r="F16" s="63"/>
      <c r="G16" s="51">
        <f t="shared" si="0"/>
        <v>0</v>
      </c>
      <c r="H16" s="48"/>
      <c r="I16" s="48"/>
    </row>
    <row r="17" spans="1:13" x14ac:dyDescent="0.25">
      <c r="A17" s="52">
        <v>15</v>
      </c>
      <c r="B17" s="53" t="str">
        <f>'[2]Original Items Condensed'!C23</f>
        <v>********</v>
      </c>
      <c r="C17" s="52" t="str">
        <f>'[2]Original Items Condensed'!D23</f>
        <v>CRUSHED STONE (TEMPORARY USE)</v>
      </c>
      <c r="D17" s="52" t="str">
        <f>'[2]Original Items Condensed'!E23</f>
        <v>Ton</v>
      </c>
      <c r="E17" s="52">
        <v>0</v>
      </c>
      <c r="F17" s="63"/>
      <c r="G17" s="51">
        <f t="shared" si="0"/>
        <v>0</v>
      </c>
      <c r="H17" s="48"/>
      <c r="I17" s="48"/>
    </row>
    <row r="18" spans="1:13" x14ac:dyDescent="0.25">
      <c r="A18" s="52">
        <v>16</v>
      </c>
      <c r="B18" s="53">
        <f>'[2]Original Items Condensed'!C24</f>
        <v>35300200</v>
      </c>
      <c r="C18" s="52" t="str">
        <f>'[2]Original Items Condensed'!D24</f>
        <v>PORTLAND CEMENT CONCRETE BASE COURSE, 7 IN</v>
      </c>
      <c r="D18" s="52" t="str">
        <f>'[2]Original Items Condensed'!E24</f>
        <v>Square Yard</v>
      </c>
      <c r="E18" s="52">
        <v>0</v>
      </c>
      <c r="F18" s="63"/>
      <c r="G18" s="51">
        <f t="shared" si="0"/>
        <v>0</v>
      </c>
      <c r="H18" s="48"/>
      <c r="I18" s="48"/>
    </row>
    <row r="19" spans="1:13" x14ac:dyDescent="0.25">
      <c r="A19" s="52">
        <v>17</v>
      </c>
      <c r="B19" s="53">
        <f>'[2]Original Items Condensed'!C25</f>
        <v>35300400</v>
      </c>
      <c r="C19" s="52" t="str">
        <f>'[2]Original Items Condensed'!D25</f>
        <v>PORTLAND CEMENT CONCRETE BASE COURSE, 9 IN</v>
      </c>
      <c r="D19" s="52" t="str">
        <f>'[2]Original Items Condensed'!E25</f>
        <v>Square Yard</v>
      </c>
      <c r="E19" s="52">
        <v>0</v>
      </c>
      <c r="F19" s="63"/>
      <c r="G19" s="51">
        <f t="shared" si="0"/>
        <v>0</v>
      </c>
      <c r="H19" s="48"/>
      <c r="I19" s="48"/>
      <c r="M19" s="54"/>
    </row>
    <row r="20" spans="1:13" x14ac:dyDescent="0.25">
      <c r="A20" s="52">
        <v>18</v>
      </c>
      <c r="B20" s="53" t="str">
        <f>'[2]Original Items Condensed'!C26</f>
        <v>CDOT4230030</v>
      </c>
      <c r="C20" s="52" t="str">
        <f>'[2]Original Items Condensed'!D26</f>
        <v>HIGH EARLY STRENGTH PORTLAND CEMENT CONCRETE ALLEY PAVEMENT, 8 INCH</v>
      </c>
      <c r="D20" s="52" t="str">
        <f>'[2]Original Items Condensed'!E26</f>
        <v>Square Yard</v>
      </c>
      <c r="E20" s="52">
        <v>2270</v>
      </c>
      <c r="F20" s="63"/>
      <c r="G20" s="51">
        <f t="shared" si="0"/>
        <v>0</v>
      </c>
      <c r="H20" s="48"/>
      <c r="I20" s="48"/>
      <c r="M20" s="54"/>
    </row>
    <row r="21" spans="1:13" x14ac:dyDescent="0.25">
      <c r="A21" s="52">
        <v>19</v>
      </c>
      <c r="B21" s="53" t="str">
        <f>'[2]Original Items Condensed'!C27</f>
        <v>CDOT4230010</v>
      </c>
      <c r="C21" s="52" t="str">
        <f>'[2]Original Items Condensed'!D27</f>
        <v>HIGH EARLY STRENGTH PORTLAND CEMENT CONCRETE DRIVEWAY PAVEMENT, 8 INCH</v>
      </c>
      <c r="D21" s="52" t="str">
        <f>'[2]Original Items Condensed'!E27</f>
        <v>Square Yard</v>
      </c>
      <c r="E21" s="52">
        <v>0</v>
      </c>
      <c r="F21" s="63"/>
      <c r="G21" s="51">
        <f t="shared" si="0"/>
        <v>0</v>
      </c>
      <c r="H21" s="48"/>
      <c r="I21" s="48"/>
      <c r="M21" s="54"/>
    </row>
    <row r="22" spans="1:13" x14ac:dyDescent="0.25">
      <c r="A22" s="52">
        <v>20</v>
      </c>
      <c r="B22" s="53" t="str">
        <f>'[2]Original Items Condensed'!C28</f>
        <v>********</v>
      </c>
      <c r="C22" s="52" t="str">
        <f>'[2]Original Items Condensed'!D28</f>
        <v>HIGH EARLY STRENGTH PORTLAND CEMENT CONCRETE GARAGE APRON, 8 INCH</v>
      </c>
      <c r="D22" s="52" t="str">
        <f>'[2]Original Items Condensed'!E28</f>
        <v>Square Foot</v>
      </c>
      <c r="E22" s="52">
        <v>996</v>
      </c>
      <c r="F22" s="63"/>
      <c r="G22" s="51">
        <f t="shared" si="0"/>
        <v>0</v>
      </c>
      <c r="H22" s="48"/>
      <c r="I22" s="48"/>
      <c r="M22" s="54"/>
    </row>
    <row r="23" spans="1:13" x14ac:dyDescent="0.25">
      <c r="A23" s="52">
        <v>21</v>
      </c>
      <c r="B23" s="53" t="str">
        <f>'[2]Original Items Condensed'!C29</f>
        <v>********</v>
      </c>
      <c r="C23" s="52" t="str">
        <f>'[2]Original Items Condensed'!D29</f>
        <v>HIGH EARLY STRENGTH PORTLAND CEMENT CONCRETE SIDEWALK, 8 INCH</v>
      </c>
      <c r="D23" s="52" t="str">
        <f>'[2]Original Items Condensed'!E29</f>
        <v>Square Foot</v>
      </c>
      <c r="E23" s="52">
        <v>0</v>
      </c>
      <c r="F23" s="63"/>
      <c r="G23" s="51">
        <f t="shared" si="0"/>
        <v>0</v>
      </c>
      <c r="H23" s="48"/>
      <c r="I23" s="48"/>
    </row>
    <row r="24" spans="1:13" x14ac:dyDescent="0.25">
      <c r="A24" s="52">
        <v>22</v>
      </c>
      <c r="B24" s="53" t="str">
        <f>'[2]Original Items Condensed'!C30</f>
        <v>********</v>
      </c>
      <c r="C24" s="52" t="str">
        <f>'[2]Original Items Condensed'!D30</f>
        <v>PORTLAND CEMENT CONCRETE SIDEWALK, 8 IN</v>
      </c>
      <c r="D24" s="52" t="str">
        <f>'[2]Original Items Condensed'!E30</f>
        <v>Square Foot</v>
      </c>
      <c r="E24" s="52">
        <v>74</v>
      </c>
      <c r="F24" s="63"/>
      <c r="G24" s="51">
        <f t="shared" si="0"/>
        <v>0</v>
      </c>
      <c r="H24" s="48"/>
      <c r="I24" s="48"/>
    </row>
    <row r="25" spans="1:13" x14ac:dyDescent="0.25">
      <c r="A25" s="52">
        <v>23</v>
      </c>
      <c r="B25" s="53" t="str">
        <f>'[2]Original Items Condensed'!C31</f>
        <v>********</v>
      </c>
      <c r="C25" s="52" t="str">
        <f>'[2]Original Items Condensed'!D31</f>
        <v>PORTLAND CEMENT CONCRETE SIDEWALK, 5 IN</v>
      </c>
      <c r="D25" s="52" t="str">
        <f>'[2]Original Items Condensed'!E31</f>
        <v>Square Foot</v>
      </c>
      <c r="E25" s="52">
        <v>0</v>
      </c>
      <c r="F25" s="63"/>
      <c r="G25" s="51">
        <f t="shared" si="0"/>
        <v>0</v>
      </c>
      <c r="H25" s="48"/>
      <c r="I25" s="48"/>
    </row>
    <row r="26" spans="1:13" x14ac:dyDescent="0.25">
      <c r="A26" s="52">
        <v>24</v>
      </c>
      <c r="B26" s="53" t="str">
        <f>'[2]Original Items Condensed'!C32</f>
        <v>********</v>
      </c>
      <c r="C26" s="52" t="str">
        <f>'[2]Original Items Condensed'!D32</f>
        <v>PORTLAND CEMENT CONCRETE ADA CURB RAMP, 5 IN</v>
      </c>
      <c r="D26" s="52" t="str">
        <f>'[2]Original Items Condensed'!E32</f>
        <v>Square Foot</v>
      </c>
      <c r="E26" s="52">
        <v>0</v>
      </c>
      <c r="F26" s="63"/>
      <c r="G26" s="51">
        <f t="shared" si="0"/>
        <v>0</v>
      </c>
      <c r="H26" s="48"/>
      <c r="I26" s="48"/>
    </row>
    <row r="27" spans="1:13" x14ac:dyDescent="0.25">
      <c r="A27" s="52">
        <v>25</v>
      </c>
      <c r="B27" s="53" t="str">
        <f>'[2]Original Items Condensed'!C33</f>
        <v>********</v>
      </c>
      <c r="C27" s="52" t="str">
        <f>'[2]Original Items Condensed'!D33</f>
        <v>HIGH EARLY STRENGTH PORTLAND CEMENT CONCRETE ADA CURB RAMP, 8 INCH</v>
      </c>
      <c r="D27" s="52" t="str">
        <f>'[2]Original Items Condensed'!E33</f>
        <v>Square Foot</v>
      </c>
      <c r="E27" s="52">
        <v>0</v>
      </c>
      <c r="F27" s="63"/>
      <c r="G27" s="51">
        <f t="shared" si="0"/>
        <v>0</v>
      </c>
      <c r="H27" s="48"/>
      <c r="I27" s="48"/>
    </row>
    <row r="28" spans="1:13" x14ac:dyDescent="0.25">
      <c r="A28" s="52">
        <v>26</v>
      </c>
      <c r="B28" s="53" t="str">
        <f>'[2]Original Items Condensed'!C34</f>
        <v>********</v>
      </c>
      <c r="C28" s="52" t="str">
        <f>'[2]Original Items Condensed'!D34</f>
        <v>DRILL AND GROUT DOWELS AND TIE BARS</v>
      </c>
      <c r="D28" s="52" t="str">
        <f>'[2]Original Items Condensed'!E34</f>
        <v>Each</v>
      </c>
      <c r="E28" s="52">
        <v>240</v>
      </c>
      <c r="F28" s="63"/>
      <c r="G28" s="51">
        <f t="shared" si="0"/>
        <v>0</v>
      </c>
      <c r="H28" s="48"/>
      <c r="I28" s="48"/>
    </row>
    <row r="29" spans="1:13" x14ac:dyDescent="0.25">
      <c r="A29" s="52">
        <v>27</v>
      </c>
      <c r="B29" s="53" t="str">
        <f>'[2]Original Items Condensed'!C35</f>
        <v>********</v>
      </c>
      <c r="C29" s="52" t="str">
        <f>'[2]Original Items Condensed'!D35</f>
        <v>PORTLAND CEMENT CONCRETE COLLAR FOR PERMEABLE BLOCK PAVERS, POROUS TILE PAVERS, OR PERVIOUS HMA</v>
      </c>
      <c r="D29" s="52" t="str">
        <f>'[2]Original Items Condensed'!E35</f>
        <v>Foot</v>
      </c>
      <c r="E29" s="52">
        <v>0</v>
      </c>
      <c r="F29" s="63"/>
      <c r="G29" s="51">
        <f t="shared" si="0"/>
        <v>0</v>
      </c>
      <c r="H29" s="48"/>
      <c r="I29" s="48"/>
    </row>
    <row r="30" spans="1:13" x14ac:dyDescent="0.25">
      <c r="A30" s="52">
        <v>28</v>
      </c>
      <c r="B30" s="53" t="str">
        <f>'[2]Original Items Condensed'!C36</f>
        <v>********</v>
      </c>
      <c r="C30" s="52" t="str">
        <f>'[2]Original Items Condensed'!D36</f>
        <v>PERMEABLE CONCRETE BLOCK PAVERS</v>
      </c>
      <c r="D30" s="52" t="str">
        <f>'[2]Original Items Condensed'!E36</f>
        <v>Square Foot</v>
      </c>
      <c r="E30" s="52">
        <v>0</v>
      </c>
      <c r="F30" s="63"/>
      <c r="G30" s="51">
        <f t="shared" si="0"/>
        <v>0</v>
      </c>
      <c r="H30" s="48"/>
      <c r="I30" s="48"/>
    </row>
    <row r="31" spans="1:13" x14ac:dyDescent="0.25">
      <c r="A31" s="52">
        <v>29</v>
      </c>
      <c r="B31" s="53" t="str">
        <f>'[2]Original Items Condensed'!C37</f>
        <v>********</v>
      </c>
      <c r="C31" s="52" t="str">
        <f>'[2]Original Items Condensed'!D37</f>
        <v>GREEN ALLEY IDENTIFIER CONCRETE STAMP</v>
      </c>
      <c r="D31" s="52" t="str">
        <f>'[2]Original Items Condensed'!E37</f>
        <v>Each</v>
      </c>
      <c r="E31" s="52">
        <v>4</v>
      </c>
      <c r="F31" s="63"/>
      <c r="G31" s="51">
        <f t="shared" si="0"/>
        <v>0</v>
      </c>
      <c r="H31" s="48"/>
      <c r="I31" s="48"/>
    </row>
    <row r="32" spans="1:13" x14ac:dyDescent="0.25">
      <c r="A32" s="52">
        <v>30</v>
      </c>
      <c r="B32" s="53">
        <f>'[2]Original Items Condensed'!C38</f>
        <v>40600200</v>
      </c>
      <c r="C32" s="52" t="str">
        <f>'[2]Original Items Condensed'!D38</f>
        <v>BITUMINOUS MATERIALS (TACK COAT)</v>
      </c>
      <c r="D32" s="52" t="str">
        <f>'[2]Original Items Condensed'!E38</f>
        <v>Pound</v>
      </c>
      <c r="E32" s="52">
        <v>0</v>
      </c>
      <c r="F32" s="63"/>
      <c r="G32" s="51">
        <f t="shared" si="0"/>
        <v>0</v>
      </c>
      <c r="H32" s="48"/>
      <c r="I32" s="48"/>
    </row>
    <row r="33" spans="1:9" x14ac:dyDescent="0.25">
      <c r="A33" s="52">
        <v>31</v>
      </c>
      <c r="B33" s="53">
        <f>'[2]Original Items Condensed'!C39</f>
        <v>4060105</v>
      </c>
      <c r="C33" s="52" t="str">
        <f>'[2]Original Items Condensed'!D39</f>
        <v>HOT-MIX ASPHALT SURFACE COURSE, IL-9.5L, MIX "C", N30 (CDOT)</v>
      </c>
      <c r="D33" s="52" t="str">
        <f>'[2]Original Items Condensed'!E39</f>
        <v>Ton</v>
      </c>
      <c r="E33" s="52">
        <v>0</v>
      </c>
      <c r="F33" s="63"/>
      <c r="G33" s="51">
        <f t="shared" si="0"/>
        <v>0</v>
      </c>
      <c r="H33" s="48"/>
      <c r="I33" s="48"/>
    </row>
    <row r="34" spans="1:9" x14ac:dyDescent="0.25">
      <c r="A34" s="52">
        <v>32</v>
      </c>
      <c r="B34" s="53">
        <f>'[2]Original Items Condensed'!C40</f>
        <v>40603085</v>
      </c>
      <c r="C34" s="52" t="str">
        <f>'[2]Original Items Condensed'!D40</f>
        <v>HOT-MIX ASPHALT BINDER COURSE, N70</v>
      </c>
      <c r="D34" s="52" t="str">
        <f>'[2]Original Items Condensed'!E40</f>
        <v>Ton</v>
      </c>
      <c r="E34" s="52">
        <v>0</v>
      </c>
      <c r="F34" s="63"/>
      <c r="G34" s="51">
        <f t="shared" si="0"/>
        <v>0</v>
      </c>
      <c r="H34" s="48"/>
      <c r="I34" s="48"/>
    </row>
    <row r="35" spans="1:9" x14ac:dyDescent="0.25">
      <c r="A35" s="52">
        <v>33</v>
      </c>
      <c r="B35" s="53" t="str">
        <f>'[2]Original Items Condensed'!C41</f>
        <v>********</v>
      </c>
      <c r="C35" s="52" t="str">
        <f>'[2]Original Items Condensed'!D41</f>
        <v>HOT-MIX ASPHALT, REMOVE AND RESURFACE, N30</v>
      </c>
      <c r="D35" s="52" t="str">
        <f>'[2]Original Items Condensed'!E41</f>
        <v>Square Yard</v>
      </c>
      <c r="E35" s="52">
        <v>0</v>
      </c>
      <c r="F35" s="63"/>
      <c r="G35" s="51">
        <f t="shared" si="0"/>
        <v>0</v>
      </c>
      <c r="H35" s="48"/>
      <c r="I35" s="48"/>
    </row>
    <row r="36" spans="1:9" x14ac:dyDescent="0.25">
      <c r="A36" s="52">
        <v>34</v>
      </c>
      <c r="B36" s="53" t="str">
        <f>'[2]Original Items Condensed'!C42</f>
        <v>********</v>
      </c>
      <c r="C36" s="52" t="str">
        <f>'[2]Original Items Condensed'!D42</f>
        <v>HOT-MIX ASPHALT SURFACE COURSE, PATCH, N30 (HAND METHOD)</v>
      </c>
      <c r="D36" s="52" t="str">
        <f>'[2]Original Items Condensed'!E42</f>
        <v>Ton</v>
      </c>
      <c r="E36" s="52">
        <v>0</v>
      </c>
      <c r="F36" s="63"/>
      <c r="G36" s="51">
        <f t="shared" si="0"/>
        <v>0</v>
      </c>
      <c r="H36" s="48"/>
      <c r="I36" s="48"/>
    </row>
    <row r="37" spans="1:9" x14ac:dyDescent="0.25">
      <c r="A37" s="52">
        <v>35</v>
      </c>
      <c r="B37" s="53" t="str">
        <f>'[2]Original Items Condensed'!C43</f>
        <v>********</v>
      </c>
      <c r="C37" s="52" t="str">
        <f>'[2]Original Items Condensed'!D43</f>
        <v>HOT-MIX ASPHALT SURFACE COURSE, PATCH, N70 (HAND METHOD)</v>
      </c>
      <c r="D37" s="52" t="str">
        <f>'[2]Original Items Condensed'!E43</f>
        <v>Ton</v>
      </c>
      <c r="E37" s="52">
        <v>0</v>
      </c>
      <c r="F37" s="63"/>
      <c r="G37" s="51">
        <f t="shared" si="0"/>
        <v>0</v>
      </c>
      <c r="H37" s="48"/>
      <c r="I37" s="48"/>
    </row>
    <row r="38" spans="1:9" x14ac:dyDescent="0.25">
      <c r="A38" s="52">
        <v>36</v>
      </c>
      <c r="B38" s="53">
        <f>'[2]Original Items Condensed'!C44</f>
        <v>60600605</v>
      </c>
      <c r="C38" s="52" t="str">
        <f>'[2]Original Items Condensed'!D44</f>
        <v>CONCRETE CURB, TYPE B</v>
      </c>
      <c r="D38" s="52" t="str">
        <f>'[2]Original Items Condensed'!E44</f>
        <v>Foot</v>
      </c>
      <c r="E38" s="52">
        <v>0</v>
      </c>
      <c r="F38" s="63"/>
      <c r="G38" s="51">
        <f t="shared" si="0"/>
        <v>0</v>
      </c>
      <c r="H38" s="48"/>
      <c r="I38" s="48"/>
    </row>
    <row r="39" spans="1:9" x14ac:dyDescent="0.25">
      <c r="A39" s="52">
        <v>37</v>
      </c>
      <c r="B39" s="53" t="str">
        <f>'[2]Original Items Condensed'!C45</f>
        <v>********</v>
      </c>
      <c r="C39" s="52" t="str">
        <f>'[2]Original Items Condensed'!D45</f>
        <v>HIGH EARLY STRENGTH PORTLAND CEMENT CONCRETE COMBINATION CURB AND GUTTER, TYPE B-V.12</v>
      </c>
      <c r="D39" s="52" t="str">
        <f>'[2]Original Items Condensed'!E45</f>
        <v>Foot</v>
      </c>
      <c r="E39" s="52">
        <v>0</v>
      </c>
      <c r="F39" s="63"/>
      <c r="G39" s="51">
        <f t="shared" si="0"/>
        <v>0</v>
      </c>
      <c r="H39" s="48"/>
      <c r="I39" s="48"/>
    </row>
    <row r="40" spans="1:9" x14ac:dyDescent="0.25">
      <c r="A40" s="52">
        <v>38</v>
      </c>
      <c r="B40" s="53" t="str">
        <f>'[2]Original Items Condensed'!C46</f>
        <v>CDOT 6060020</v>
      </c>
      <c r="C40" s="52" t="str">
        <f>'[2]Original Items Condensed'!D46</f>
        <v>COMBINATION CONCRETE CURB AND GUTTER, TYPE B-V.12</v>
      </c>
      <c r="D40" s="52" t="str">
        <f>'[2]Original Items Condensed'!E46</f>
        <v>Foot</v>
      </c>
      <c r="E40" s="52">
        <v>0</v>
      </c>
      <c r="F40" s="63"/>
      <c r="G40" s="51">
        <f t="shared" si="0"/>
        <v>0</v>
      </c>
      <c r="H40" s="48"/>
      <c r="I40" s="48"/>
    </row>
    <row r="41" spans="1:9" x14ac:dyDescent="0.25">
      <c r="A41" s="52">
        <v>39</v>
      </c>
      <c r="B41" s="53" t="str">
        <f>'[2]Original Items Condensed'!C47</f>
        <v>********</v>
      </c>
      <c r="C41" s="52" t="str">
        <f>'[2]Original Items Condensed'!D47</f>
        <v>MANHOLE, 3 FT DIAMETER, TYPE A, FRAME AND CLOSED LID (CITY OF CHICAGO)</v>
      </c>
      <c r="D41" s="52" t="str">
        <f>'[2]Original Items Condensed'!E47</f>
        <v>Each</v>
      </c>
      <c r="E41" s="52">
        <v>0</v>
      </c>
      <c r="F41" s="63"/>
      <c r="G41" s="51">
        <f t="shared" si="0"/>
        <v>0</v>
      </c>
      <c r="H41" s="48"/>
      <c r="I41" s="48"/>
    </row>
    <row r="42" spans="1:9" x14ac:dyDescent="0.25">
      <c r="A42" s="52">
        <v>40</v>
      </c>
      <c r="B42" s="53" t="str">
        <f>'[2]Original Items Condensed'!C48</f>
        <v>********</v>
      </c>
      <c r="C42" s="52" t="str">
        <f>'[2]Original Items Condensed'!D48</f>
        <v>CATCH BASINS, TYPE A, SPECIAL, 3 FT DIAMETER, TYPE 1 FRAME, OPEN LID (CITY OF CHICAGO)</v>
      </c>
      <c r="D42" s="52" t="str">
        <f>'[2]Original Items Condensed'!E48</f>
        <v>Each</v>
      </c>
      <c r="E42" s="52">
        <v>0</v>
      </c>
      <c r="F42" s="63"/>
      <c r="G42" s="51">
        <f t="shared" si="0"/>
        <v>0</v>
      </c>
      <c r="H42" s="48"/>
      <c r="I42" s="48"/>
    </row>
    <row r="43" spans="1:9" x14ac:dyDescent="0.25">
      <c r="A43" s="52">
        <v>41</v>
      </c>
      <c r="B43" s="53" t="str">
        <f>'[2]Original Items Condensed'!C49</f>
        <v>CDOT6020010</v>
      </c>
      <c r="C43" s="52" t="str">
        <f>'[2]Original Items Condensed'!D49</f>
        <v>CATCH BASINS, TYPE A, 4 FT DIAMETER, TYPE 1 FRAME, OPEN LID (CITY OF CHICAGO)</v>
      </c>
      <c r="D43" s="52" t="str">
        <f>'[2]Original Items Condensed'!E49</f>
        <v>Each</v>
      </c>
      <c r="E43" s="52">
        <v>0</v>
      </c>
      <c r="F43" s="63"/>
      <c r="G43" s="51">
        <f t="shared" si="0"/>
        <v>0</v>
      </c>
      <c r="H43" s="48"/>
      <c r="I43" s="48"/>
    </row>
    <row r="44" spans="1:9" x14ac:dyDescent="0.25">
      <c r="A44" s="52">
        <v>42</v>
      </c>
      <c r="B44" s="53" t="str">
        <f>'[2]Original Items Condensed'!C50</f>
        <v>********</v>
      </c>
      <c r="C44" s="52" t="str">
        <f>'[2]Original Items Condensed'!D50</f>
        <v>DRAINAGE AND UTILITY STRUCTURES TO BE ADJUSTED</v>
      </c>
      <c r="D44" s="52" t="str">
        <f>'[2]Original Items Condensed'!E50</f>
        <v>Each</v>
      </c>
      <c r="E44" s="52">
        <v>0</v>
      </c>
      <c r="F44" s="63"/>
      <c r="G44" s="51">
        <f t="shared" si="0"/>
        <v>0</v>
      </c>
      <c r="H44" s="48"/>
      <c r="I44" s="48"/>
    </row>
    <row r="45" spans="1:9" x14ac:dyDescent="0.25">
      <c r="A45" s="52">
        <v>43</v>
      </c>
      <c r="B45" s="53" t="str">
        <f>'[2]Original Items Condensed'!C51</f>
        <v>********</v>
      </c>
      <c r="C45" s="52" t="str">
        <f>'[2]Original Items Condensed'!D51</f>
        <v>VORTEX RESTRICTOR</v>
      </c>
      <c r="D45" s="52" t="str">
        <f>'[2]Original Items Condensed'!E51</f>
        <v>Each</v>
      </c>
      <c r="E45" s="52">
        <v>0</v>
      </c>
      <c r="F45" s="63"/>
      <c r="G45" s="51">
        <f t="shared" si="0"/>
        <v>0</v>
      </c>
      <c r="H45" s="48"/>
      <c r="I45" s="48"/>
    </row>
    <row r="46" spans="1:9" x14ac:dyDescent="0.25">
      <c r="A46" s="52">
        <v>44</v>
      </c>
      <c r="B46" s="53" t="str">
        <f>'[2]Original Items Condensed'!C52</f>
        <v>********</v>
      </c>
      <c r="C46" s="52" t="str">
        <f>'[2]Original Items Condensed'!D52</f>
        <v>STORM SEWERS, EXTRA STRENGTH VITRIFIED CLAY PIPE, 8 IN</v>
      </c>
      <c r="D46" s="52" t="str">
        <f>'[2]Original Items Condensed'!E52</f>
        <v>Foot</v>
      </c>
      <c r="E46" s="52">
        <v>0</v>
      </c>
      <c r="F46" s="63"/>
      <c r="G46" s="51">
        <f t="shared" si="0"/>
        <v>0</v>
      </c>
      <c r="H46" s="48"/>
      <c r="I46" s="48"/>
    </row>
    <row r="47" spans="1:9" x14ac:dyDescent="0.25">
      <c r="A47" s="52">
        <v>45</v>
      </c>
      <c r="B47" s="53" t="str">
        <f>'[2]Original Items Condensed'!C53</f>
        <v>********</v>
      </c>
      <c r="C47" s="52" t="str">
        <f>'[2]Original Items Condensed'!D53</f>
        <v>STORM SEWERS, DUCTILE IRON PIPE, 18 IN</v>
      </c>
      <c r="D47" s="52" t="str">
        <f>'[2]Original Items Condensed'!E53</f>
        <v>Foot</v>
      </c>
      <c r="E47" s="52">
        <v>0</v>
      </c>
      <c r="F47" s="63"/>
      <c r="G47" s="51">
        <f t="shared" si="0"/>
        <v>0</v>
      </c>
      <c r="H47" s="48"/>
      <c r="I47" s="48"/>
    </row>
    <row r="48" spans="1:9" x14ac:dyDescent="0.25">
      <c r="A48" s="52">
        <v>46</v>
      </c>
      <c r="B48" s="53" t="str">
        <f>'[2]Original Items Condensed'!C54</f>
        <v>********</v>
      </c>
      <c r="C48" s="52" t="str">
        <f>'[2]Original Items Condensed'!D54</f>
        <v>STORM SEWERS, EXTRA STRENGTH VITRIFIED CLAY PIPE, 15 IN</v>
      </c>
      <c r="D48" s="52" t="str">
        <f>'[2]Original Items Condensed'!E54</f>
        <v>Foot</v>
      </c>
      <c r="E48" s="52">
        <v>0</v>
      </c>
      <c r="F48" s="63"/>
      <c r="G48" s="51">
        <f t="shared" si="0"/>
        <v>0</v>
      </c>
      <c r="H48" s="48"/>
      <c r="I48" s="48"/>
    </row>
    <row r="49" spans="1:9" x14ac:dyDescent="0.25">
      <c r="A49" s="52">
        <v>47</v>
      </c>
      <c r="B49" s="53" t="str">
        <f>'[2]Original Items Condensed'!C55</f>
        <v>********</v>
      </c>
      <c r="C49" s="52" t="str">
        <f>'[2]Original Items Condensed'!D55</f>
        <v>STORM SEWERS, EXTRA STRENGTH VITRIFIED CLAY PIPE, 18 IN</v>
      </c>
      <c r="D49" s="52" t="str">
        <f>'[2]Original Items Condensed'!E55</f>
        <v>Foot</v>
      </c>
      <c r="E49" s="52">
        <v>0</v>
      </c>
      <c r="F49" s="63"/>
      <c r="G49" s="51">
        <f t="shared" si="0"/>
        <v>0</v>
      </c>
      <c r="H49" s="48"/>
      <c r="I49" s="48"/>
    </row>
    <row r="50" spans="1:9" x14ac:dyDescent="0.25">
      <c r="A50" s="52">
        <v>48</v>
      </c>
      <c r="B50" s="53" t="str">
        <f>'[2]Original Items Condensed'!C56</f>
        <v>CDOT6050010</v>
      </c>
      <c r="C50" s="52" t="str">
        <f>'[2]Original Items Condensed'!D56</f>
        <v>REMOVING MANHOLES</v>
      </c>
      <c r="D50" s="52" t="str">
        <f>'[2]Original Items Condensed'!E56</f>
        <v>Each</v>
      </c>
      <c r="E50" s="52">
        <v>0</v>
      </c>
      <c r="F50" s="63"/>
      <c r="G50" s="51">
        <f t="shared" si="0"/>
        <v>0</v>
      </c>
      <c r="H50" s="48"/>
      <c r="I50" s="48"/>
    </row>
    <row r="51" spans="1:9" x14ac:dyDescent="0.25">
      <c r="A51" s="52">
        <v>49</v>
      </c>
      <c r="B51" s="53" t="str">
        <f>'[2]Original Items Condensed'!C57</f>
        <v>CDOT6050020</v>
      </c>
      <c r="C51" s="52" t="str">
        <f>'[2]Original Items Condensed'!D57</f>
        <v>REMOVING CATCH BASINS</v>
      </c>
      <c r="D51" s="52" t="str">
        <f>'[2]Original Items Condensed'!E57</f>
        <v>Each</v>
      </c>
      <c r="E51" s="52">
        <v>0</v>
      </c>
      <c r="F51" s="63"/>
      <c r="G51" s="51">
        <f t="shared" si="0"/>
        <v>0</v>
      </c>
      <c r="H51" s="48"/>
      <c r="I51" s="48"/>
    </row>
    <row r="52" spans="1:9" x14ac:dyDescent="0.25">
      <c r="A52" s="52">
        <v>50</v>
      </c>
      <c r="B52" s="53" t="str">
        <f>'[2]Original Items Condensed'!C58</f>
        <v>********</v>
      </c>
      <c r="C52" s="52" t="str">
        <f>'[2]Original Items Condensed'!D58</f>
        <v>SEWER CLEANING AND TELEVISING</v>
      </c>
      <c r="D52" s="52" t="str">
        <f>'[2]Original Items Condensed'!E58</f>
        <v>Foot</v>
      </c>
      <c r="E52" s="52">
        <v>0</v>
      </c>
      <c r="F52" s="63"/>
      <c r="G52" s="51">
        <f t="shared" si="0"/>
        <v>0</v>
      </c>
      <c r="H52" s="48"/>
      <c r="I52" s="48"/>
    </row>
    <row r="53" spans="1:9" x14ac:dyDescent="0.25">
      <c r="A53" s="52">
        <v>51</v>
      </c>
      <c r="B53" s="53" t="str">
        <f>'[2]Original Items Condensed'!C59</f>
        <v>********</v>
      </c>
      <c r="C53" s="52" t="str">
        <f>'[2]Original Items Condensed'!D59</f>
        <v>CATCH BASINS, MANHOLES, WATER VALVES, ROUNDWAYS, AND INLETS TO BE CLEANED</v>
      </c>
      <c r="D53" s="52" t="str">
        <f>'[2]Original Items Condensed'!E59</f>
        <v>Each</v>
      </c>
      <c r="E53" s="52">
        <v>0</v>
      </c>
      <c r="F53" s="63"/>
      <c r="G53" s="51">
        <f t="shared" si="0"/>
        <v>0</v>
      </c>
      <c r="H53" s="48"/>
      <c r="I53" s="48"/>
    </row>
    <row r="54" spans="1:9" x14ac:dyDescent="0.25">
      <c r="A54" s="52">
        <v>52</v>
      </c>
      <c r="B54" s="53">
        <f>'[2]Original Items Condensed'!C60</f>
        <v>60100085</v>
      </c>
      <c r="C54" s="52" t="str">
        <f>'[2]Original Items Condensed'!D60</f>
        <v>GEOTECHNICAL FABRIC</v>
      </c>
      <c r="D54" s="52" t="str">
        <f>'[2]Original Items Condensed'!E60</f>
        <v>Square Yard</v>
      </c>
      <c r="E54" s="52">
        <v>0</v>
      </c>
      <c r="F54" s="63"/>
      <c r="G54" s="51">
        <f t="shared" si="0"/>
        <v>0</v>
      </c>
      <c r="H54" s="48"/>
      <c r="I54" s="48"/>
    </row>
    <row r="55" spans="1:9" x14ac:dyDescent="0.25">
      <c r="A55" s="52">
        <v>53</v>
      </c>
      <c r="B55" s="53" t="str">
        <f>'[2]Original Items Condensed'!C61</f>
        <v>CDOT2110010</v>
      </c>
      <c r="C55" s="52" t="str">
        <f>'[2]Original Items Condensed'!D61</f>
        <v>PULVERIZED TOPSOIL MIX</v>
      </c>
      <c r="D55" s="52" t="str">
        <f>'[2]Original Items Condensed'!E61</f>
        <v>Cubic Yard</v>
      </c>
      <c r="E55" s="52">
        <v>0</v>
      </c>
      <c r="F55" s="63"/>
      <c r="G55" s="51">
        <f t="shared" si="0"/>
        <v>0</v>
      </c>
      <c r="H55" s="48"/>
      <c r="I55" s="48"/>
    </row>
    <row r="56" spans="1:9" x14ac:dyDescent="0.25">
      <c r="A56" s="52">
        <v>54</v>
      </c>
      <c r="B56" s="53" t="str">
        <f>'[2]Original Items Condensed'!C62</f>
        <v>********</v>
      </c>
      <c r="C56" s="52" t="str">
        <f>'[2]Original Items Condensed'!D62</f>
        <v>HYDRAULIC SEEDING</v>
      </c>
      <c r="D56" s="52" t="str">
        <f>'[2]Original Items Condensed'!E62</f>
        <v>Square Yard</v>
      </c>
      <c r="E56" s="52">
        <v>0</v>
      </c>
      <c r="F56" s="63"/>
      <c r="G56" s="51">
        <f t="shared" si="0"/>
        <v>0</v>
      </c>
      <c r="H56" s="48"/>
      <c r="I56" s="48"/>
    </row>
    <row r="57" spans="1:9" x14ac:dyDescent="0.25">
      <c r="A57" s="52">
        <v>55</v>
      </c>
      <c r="B57" s="53" t="str">
        <f>'[2]Original Items Condensed'!C63</f>
        <v>********</v>
      </c>
      <c r="C57" s="52" t="str">
        <f>'[2]Original Items Condensed'!D63</f>
        <v>CONSTRUCTION SIGN</v>
      </c>
      <c r="D57" s="52" t="str">
        <f>'[2]Original Items Condensed'!E63</f>
        <v>Square Foot</v>
      </c>
      <c r="E57" s="52">
        <v>64</v>
      </c>
      <c r="F57" s="63"/>
      <c r="G57" s="51">
        <f t="shared" si="0"/>
        <v>0</v>
      </c>
      <c r="H57" s="48"/>
      <c r="I57" s="48"/>
    </row>
    <row r="58" spans="1:9" x14ac:dyDescent="0.25">
      <c r="A58" s="52">
        <v>56</v>
      </c>
      <c r="B58" s="53" t="str">
        <f>'[2]Original Items Condensed'!C64</f>
        <v>********</v>
      </c>
      <c r="C58" s="52" t="str">
        <f>'[2]Original Items Condensed'!D64</f>
        <v>PREMOLDED RUBBER SPEED HUMPS</v>
      </c>
      <c r="D58" s="52" t="str">
        <f>'[2]Original Items Condensed'!E64</f>
        <v>Each</v>
      </c>
      <c r="E58" s="52">
        <v>1</v>
      </c>
      <c r="F58" s="63"/>
      <c r="G58" s="51">
        <f t="shared" si="0"/>
        <v>0</v>
      </c>
      <c r="H58" s="48"/>
      <c r="I58" s="48"/>
    </row>
    <row r="59" spans="1:9" x14ac:dyDescent="0.25">
      <c r="A59" s="52">
        <v>57</v>
      </c>
      <c r="B59" s="53" t="str">
        <f>'[2]Original Items Condensed'!C65</f>
        <v>********</v>
      </c>
      <c r="C59" s="52" t="str">
        <f>'[2]Original Items Condensed'!D65</f>
        <v>REMOVE AND RELOCATE SIGN PANEL AND POLE ASSEMBLY</v>
      </c>
      <c r="D59" s="52" t="str">
        <f>'[2]Original Items Condensed'!E65</f>
        <v>Each</v>
      </c>
      <c r="E59" s="52">
        <v>0</v>
      </c>
      <c r="F59" s="63"/>
      <c r="G59" s="51">
        <f t="shared" si="0"/>
        <v>0</v>
      </c>
      <c r="H59" s="48"/>
      <c r="I59" s="48"/>
    </row>
    <row r="60" spans="1:9" ht="15.75" thickBot="1" x14ac:dyDescent="0.3">
      <c r="A60" s="49"/>
      <c r="B60" s="50"/>
      <c r="C60" s="49"/>
      <c r="D60" s="49"/>
      <c r="E60" s="49"/>
      <c r="F60" s="48"/>
      <c r="G60" s="48"/>
      <c r="H60" s="48"/>
      <c r="I60" s="48"/>
    </row>
    <row r="61" spans="1:9" ht="15.75" thickBot="1" x14ac:dyDescent="0.3">
      <c r="D61" s="244" t="s">
        <v>69</v>
      </c>
      <c r="E61" s="245"/>
      <c r="F61" s="245"/>
      <c r="G61" s="61">
        <f>SUM(G3:G59)</f>
        <v>0</v>
      </c>
      <c r="H61"/>
      <c r="I61"/>
    </row>
  </sheetData>
  <sheetProtection algorithmName="SHA-512" hashValue="9OT/XzciMWJnxjvpTYT2M2OUs0VYvmq3S2xpADpwSU7l+9kY32xcSRk5mohMw3SPPRtp0LMSPJcYMMMYhmxIiA==" saltValue="cbfgF0VyQvJ9CBYyYsm+Ww==" spinCount="100000" sheet="1" objects="1" scenarios="1" selectLockedCells="1"/>
  <mergeCells count="2">
    <mergeCell ref="A1:G1"/>
    <mergeCell ref="D61:F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684723-C1B5-4E1C-A9D1-C77184E1157F}">
  <sheetPr>
    <tabColor rgb="FFCCC0DA"/>
  </sheetPr>
  <dimension ref="A1:N61"/>
  <sheetViews>
    <sheetView workbookViewId="0">
      <selection activeCell="F8" sqref="F8"/>
    </sheetView>
  </sheetViews>
  <sheetFormatPr defaultRowHeight="15" x14ac:dyDescent="0.25"/>
  <cols>
    <col min="1" max="1" width="4.28515625" bestFit="1" customWidth="1"/>
    <col min="2" max="2" width="13.85546875" customWidth="1"/>
    <col min="3" max="3" width="89.5703125" bestFit="1" customWidth="1"/>
    <col min="4" max="4" width="9.5703125" bestFit="1" customWidth="1"/>
    <col min="5" max="5" width="8.5703125" bestFit="1" customWidth="1"/>
    <col min="6" max="6" width="9.28515625" style="47" bestFit="1" customWidth="1"/>
    <col min="7" max="7" width="13.5703125" style="47" bestFit="1" customWidth="1"/>
    <col min="8" max="8" width="14.28515625" style="47" bestFit="1" customWidth="1"/>
    <col min="9" max="9" width="11.7109375" style="47"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38.75" customHeight="1" x14ac:dyDescent="0.25">
      <c r="A1" s="246" t="s">
        <v>101</v>
      </c>
      <c r="B1" s="246"/>
      <c r="C1" s="246"/>
      <c r="D1" s="246"/>
      <c r="E1" s="246"/>
      <c r="F1" s="246"/>
      <c r="G1" s="246"/>
    </row>
    <row r="2" spans="1:14" ht="63" customHeight="1" x14ac:dyDescent="0.25">
      <c r="A2" s="59" t="s">
        <v>63</v>
      </c>
      <c r="B2" s="59" t="s">
        <v>64</v>
      </c>
      <c r="C2" s="59" t="s">
        <v>62</v>
      </c>
      <c r="D2" s="59" t="s">
        <v>61</v>
      </c>
      <c r="E2" s="58" t="s">
        <v>60</v>
      </c>
      <c r="F2" s="57" t="s">
        <v>59</v>
      </c>
      <c r="G2" s="57" t="s">
        <v>58</v>
      </c>
      <c r="H2" s="56"/>
      <c r="I2" s="56"/>
    </row>
    <row r="3" spans="1:14" x14ac:dyDescent="0.25">
      <c r="A3" s="52">
        <v>1</v>
      </c>
      <c r="B3" s="53" t="str">
        <f>'[2]Original Items Condensed'!C9</f>
        <v>********</v>
      </c>
      <c r="C3" s="52" t="str">
        <f>'[2]Original Items Condensed'!D9</f>
        <v>EARTH EXCAVATION (SOIL TO CCDD FACILITY)</v>
      </c>
      <c r="D3" s="52" t="str">
        <f>'[2]Original Items Condensed'!E9</f>
        <v>Cubic Yard</v>
      </c>
      <c r="E3" s="52">
        <v>761</v>
      </c>
      <c r="F3" s="63"/>
      <c r="G3" s="51">
        <f>E3*F3</f>
        <v>0</v>
      </c>
      <c r="H3" s="48"/>
      <c r="I3" s="48"/>
    </row>
    <row r="4" spans="1:14" x14ac:dyDescent="0.25">
      <c r="A4" s="52">
        <v>2</v>
      </c>
      <c r="B4" s="53" t="str">
        <f>'[2]Original Items Condensed'!C10</f>
        <v>********</v>
      </c>
      <c r="C4" s="52" t="str">
        <f>'[2]Original Items Condensed'!D10</f>
        <v>EARTH EXCAVATION (SOIL TO LANDFILL)</v>
      </c>
      <c r="D4" s="52" t="str">
        <f>'[2]Original Items Condensed'!E10</f>
        <v>Cubic Yard</v>
      </c>
      <c r="E4" s="52">
        <v>51</v>
      </c>
      <c r="F4" s="63"/>
      <c r="G4" s="51">
        <f t="shared" ref="G4:G59" si="0">E4*F4</f>
        <v>0</v>
      </c>
      <c r="H4" s="48"/>
      <c r="I4" s="48"/>
      <c r="N4" s="55"/>
    </row>
    <row r="5" spans="1:14" x14ac:dyDescent="0.25">
      <c r="A5" s="52">
        <v>3</v>
      </c>
      <c r="B5" s="53">
        <f>'[2]Original Items Condensed'!C11</f>
        <v>44000100</v>
      </c>
      <c r="C5" s="52" t="str">
        <f>'[2]Original Items Condensed'!D11</f>
        <v>PAVEMENT REMOVAL</v>
      </c>
      <c r="D5" s="52" t="str">
        <f>'[2]Original Items Condensed'!E11</f>
        <v>Square Yard</v>
      </c>
      <c r="E5" s="52">
        <v>16</v>
      </c>
      <c r="F5" s="63"/>
      <c r="G5" s="51">
        <f t="shared" si="0"/>
        <v>0</v>
      </c>
      <c r="H5" s="48"/>
      <c r="I5" s="48"/>
      <c r="N5" s="55"/>
    </row>
    <row r="6" spans="1:14" x14ac:dyDescent="0.25">
      <c r="A6" s="52">
        <v>4</v>
      </c>
      <c r="B6" s="53" t="str">
        <f>'[2]Original Items Condensed'!C12</f>
        <v>********</v>
      </c>
      <c r="C6" s="52" t="str">
        <f>'[2]Original Items Condensed'!D12</f>
        <v>DRIVEWAY AND ALLEY RETURN PAVEMENT REMOVAL</v>
      </c>
      <c r="D6" s="52" t="str">
        <f>'[2]Original Items Condensed'!E12</f>
        <v>Square Yard</v>
      </c>
      <c r="E6" s="52">
        <v>47</v>
      </c>
      <c r="F6" s="63"/>
      <c r="G6" s="51">
        <f t="shared" si="0"/>
        <v>0</v>
      </c>
      <c r="H6" s="48"/>
      <c r="I6" s="48"/>
      <c r="N6" s="55"/>
    </row>
    <row r="7" spans="1:14" x14ac:dyDescent="0.25">
      <c r="A7" s="52">
        <v>5</v>
      </c>
      <c r="B7" s="53">
        <f>'[2]Original Items Condensed'!C13</f>
        <v>44000300</v>
      </c>
      <c r="C7" s="52" t="str">
        <f>'[2]Original Items Condensed'!D13</f>
        <v>CURB REMOVAL</v>
      </c>
      <c r="D7" s="52" t="str">
        <f>'[2]Original Items Condensed'!E13</f>
        <v>Foot</v>
      </c>
      <c r="E7" s="52">
        <v>43</v>
      </c>
      <c r="F7" s="63"/>
      <c r="G7" s="51">
        <f t="shared" si="0"/>
        <v>0</v>
      </c>
      <c r="H7" s="48"/>
      <c r="I7" s="48"/>
      <c r="N7" s="55"/>
    </row>
    <row r="8" spans="1:14" x14ac:dyDescent="0.25">
      <c r="A8" s="52">
        <v>6</v>
      </c>
      <c r="B8" s="53">
        <f>'[2]Original Items Condensed'!C14</f>
        <v>44000500</v>
      </c>
      <c r="C8" s="52" t="str">
        <f>'[2]Original Items Condensed'!D14</f>
        <v>COMBINATION CURB AND GUTTER REMOVAL</v>
      </c>
      <c r="D8" s="52" t="str">
        <f>'[2]Original Items Condensed'!E14</f>
        <v>Foot</v>
      </c>
      <c r="E8" s="52">
        <v>36</v>
      </c>
      <c r="F8" s="63"/>
      <c r="G8" s="51">
        <f t="shared" si="0"/>
        <v>0</v>
      </c>
      <c r="H8" s="48"/>
      <c r="I8" s="48"/>
      <c r="N8" s="55"/>
    </row>
    <row r="9" spans="1:14" x14ac:dyDescent="0.25">
      <c r="A9" s="52">
        <v>7</v>
      </c>
      <c r="B9" s="53">
        <f>'[2]Original Items Condensed'!C15</f>
        <v>44000600</v>
      </c>
      <c r="C9" s="52" t="str">
        <f>'[2]Original Items Condensed'!D15</f>
        <v>SIDEWALK REMOVAL</v>
      </c>
      <c r="D9" s="52" t="str">
        <f>'[2]Original Items Condensed'!E15</f>
        <v>Square Foot</v>
      </c>
      <c r="E9" s="52">
        <v>120</v>
      </c>
      <c r="F9" s="63"/>
      <c r="G9" s="51">
        <f t="shared" si="0"/>
        <v>0</v>
      </c>
      <c r="H9" s="48"/>
      <c r="I9" s="48"/>
      <c r="N9" s="55"/>
    </row>
    <row r="10" spans="1:14" x14ac:dyDescent="0.25">
      <c r="A10" s="52">
        <v>8</v>
      </c>
      <c r="B10" s="53" t="str">
        <f>'[2]Original Items Condensed'!C16</f>
        <v>CDOT4400020</v>
      </c>
      <c r="C10" s="52" t="str">
        <f>'[2]Original Items Condensed'!D16</f>
        <v>ALLEY PAVEMENT REMOVAL</v>
      </c>
      <c r="D10" s="52" t="str">
        <f>'[2]Original Items Condensed'!E16</f>
        <v>Square Yard</v>
      </c>
      <c r="E10" s="52">
        <v>1318</v>
      </c>
      <c r="F10" s="63"/>
      <c r="G10" s="51">
        <f t="shared" si="0"/>
        <v>0</v>
      </c>
      <c r="H10" s="48"/>
      <c r="I10" s="48"/>
      <c r="N10" s="55"/>
    </row>
    <row r="11" spans="1:14" x14ac:dyDescent="0.25">
      <c r="A11" s="52">
        <v>9</v>
      </c>
      <c r="B11" s="53" t="str">
        <f>'[2]Original Items Condensed'!C17</f>
        <v>********</v>
      </c>
      <c r="C11" s="52" t="str">
        <f>'[2]Original Items Condensed'!D17</f>
        <v>GARAGE APRON REMOVAL</v>
      </c>
      <c r="D11" s="52" t="str">
        <f>'[2]Original Items Condensed'!E17</f>
        <v>Square Foot</v>
      </c>
      <c r="E11" s="52">
        <v>2363</v>
      </c>
      <c r="F11" s="63"/>
      <c r="G11" s="51">
        <f t="shared" si="0"/>
        <v>0</v>
      </c>
      <c r="H11" s="48"/>
      <c r="I11" s="48"/>
      <c r="N11" s="55"/>
    </row>
    <row r="12" spans="1:14" x14ac:dyDescent="0.25">
      <c r="A12" s="52">
        <v>10</v>
      </c>
      <c r="B12" s="53">
        <f>'[2]Original Items Condensed'!C18</f>
        <v>20700220</v>
      </c>
      <c r="C12" s="52" t="str">
        <f>'[2]Original Items Condensed'!D18</f>
        <v>POROUS GRANULAR EMBANKMENT (CA-1)</v>
      </c>
      <c r="D12" s="52" t="str">
        <f>'[2]Original Items Condensed'!E18</f>
        <v>Cubic Yard</v>
      </c>
      <c r="E12" s="52">
        <v>0</v>
      </c>
      <c r="F12" s="63"/>
      <c r="G12" s="51">
        <f t="shared" si="0"/>
        <v>0</v>
      </c>
      <c r="H12" s="48"/>
      <c r="I12" s="48"/>
      <c r="N12" s="55"/>
    </row>
    <row r="13" spans="1:14" x14ac:dyDescent="0.25">
      <c r="A13" s="52">
        <v>11</v>
      </c>
      <c r="B13" s="53">
        <f>'[2]Original Items Condensed'!C19</f>
        <v>31101100</v>
      </c>
      <c r="C13" s="52" t="str">
        <f>'[2]Original Items Condensed'!D19</f>
        <v>SUB-BASE GRANULAR MATERIAL, TYPE B</v>
      </c>
      <c r="D13" s="52" t="str">
        <f>'[2]Original Items Condensed'!E19</f>
        <v>Cubic Yard</v>
      </c>
      <c r="E13" s="52">
        <v>229</v>
      </c>
      <c r="F13" s="63"/>
      <c r="G13" s="51">
        <f t="shared" si="0"/>
        <v>0</v>
      </c>
      <c r="H13" s="48"/>
      <c r="I13" s="48"/>
    </row>
    <row r="14" spans="1:14" x14ac:dyDescent="0.25">
      <c r="A14" s="52">
        <v>12</v>
      </c>
      <c r="B14" s="53">
        <f>'[2]Original Items Condensed'!C20</f>
        <v>20800150</v>
      </c>
      <c r="C14" s="52" t="str">
        <f>'[2]Original Items Condensed'!D20</f>
        <v>TRENCH BACKFILL</v>
      </c>
      <c r="D14" s="52" t="str">
        <f>'[2]Original Items Condensed'!E20</f>
        <v>Cubic Yard</v>
      </c>
      <c r="E14" s="52">
        <v>506</v>
      </c>
      <c r="F14" s="63"/>
      <c r="G14" s="51">
        <f t="shared" si="0"/>
        <v>0</v>
      </c>
      <c r="H14" s="48"/>
      <c r="I14" s="48"/>
    </row>
    <row r="15" spans="1:14" x14ac:dyDescent="0.25">
      <c r="A15" s="52">
        <v>13</v>
      </c>
      <c r="B15" s="53" t="str">
        <f>'[2]Original Items Condensed'!C21</f>
        <v>CDOT3110030</v>
      </c>
      <c r="C15" s="52" t="str">
        <f>'[2]Original Items Condensed'!D21</f>
        <v>PERVIOUS AGGREGATE SUBBASE</v>
      </c>
      <c r="D15" s="52" t="str">
        <f>'[2]Original Items Condensed'!E21</f>
        <v>Cubic Yard</v>
      </c>
      <c r="E15" s="52">
        <v>0</v>
      </c>
      <c r="F15" s="63"/>
      <c r="G15" s="51">
        <f t="shared" si="0"/>
        <v>0</v>
      </c>
      <c r="H15" s="48"/>
      <c r="I15" s="48"/>
    </row>
    <row r="16" spans="1:14" x14ac:dyDescent="0.25">
      <c r="A16" s="52">
        <v>14</v>
      </c>
      <c r="B16" s="53" t="str">
        <f>'[2]Original Items Condensed'!C22</f>
        <v>********</v>
      </c>
      <c r="C16" s="52" t="str">
        <f>'[2]Original Items Condensed'!D22</f>
        <v>BEDDING &amp; VOID OPENING AGGREGATES FOR PERMEABLE CONCRETE BLOCK PAVERS</v>
      </c>
      <c r="D16" s="52" t="str">
        <f>'[2]Original Items Condensed'!E22</f>
        <v>Cubic Yard</v>
      </c>
      <c r="E16" s="52">
        <v>0</v>
      </c>
      <c r="F16" s="63"/>
      <c r="G16" s="51">
        <f t="shared" si="0"/>
        <v>0</v>
      </c>
      <c r="H16" s="48"/>
      <c r="I16" s="48"/>
    </row>
    <row r="17" spans="1:13" x14ac:dyDescent="0.25">
      <c r="A17" s="52">
        <v>15</v>
      </c>
      <c r="B17" s="53" t="str">
        <f>'[2]Original Items Condensed'!C23</f>
        <v>********</v>
      </c>
      <c r="C17" s="52" t="str">
        <f>'[2]Original Items Condensed'!D23</f>
        <v>CRUSHED STONE (TEMPORARY USE)</v>
      </c>
      <c r="D17" s="52" t="str">
        <f>'[2]Original Items Condensed'!E23</f>
        <v>Ton</v>
      </c>
      <c r="E17" s="52">
        <v>30</v>
      </c>
      <c r="F17" s="63"/>
      <c r="G17" s="51">
        <f t="shared" si="0"/>
        <v>0</v>
      </c>
      <c r="H17" s="48"/>
      <c r="I17" s="48"/>
    </row>
    <row r="18" spans="1:13" x14ac:dyDescent="0.25">
      <c r="A18" s="52">
        <v>16</v>
      </c>
      <c r="B18" s="53">
        <f>'[2]Original Items Condensed'!C24</f>
        <v>35300200</v>
      </c>
      <c r="C18" s="52" t="str">
        <f>'[2]Original Items Condensed'!D24</f>
        <v>PORTLAND CEMENT CONCRETE BASE COURSE, 7 IN</v>
      </c>
      <c r="D18" s="52" t="str">
        <f>'[2]Original Items Condensed'!E24</f>
        <v>Square Yard</v>
      </c>
      <c r="E18" s="52">
        <v>16</v>
      </c>
      <c r="F18" s="63"/>
      <c r="G18" s="51">
        <f t="shared" si="0"/>
        <v>0</v>
      </c>
      <c r="H18" s="48"/>
      <c r="I18" s="48"/>
    </row>
    <row r="19" spans="1:13" x14ac:dyDescent="0.25">
      <c r="A19" s="52">
        <v>17</v>
      </c>
      <c r="B19" s="53">
        <f>'[2]Original Items Condensed'!C25</f>
        <v>35300400</v>
      </c>
      <c r="C19" s="52" t="str">
        <f>'[2]Original Items Condensed'!D25</f>
        <v>PORTLAND CEMENT CONCRETE BASE COURSE, 9 IN</v>
      </c>
      <c r="D19" s="52" t="str">
        <f>'[2]Original Items Condensed'!E25</f>
        <v>Square Yard</v>
      </c>
      <c r="E19" s="52">
        <v>0</v>
      </c>
      <c r="F19" s="63"/>
      <c r="G19" s="51">
        <f t="shared" si="0"/>
        <v>0</v>
      </c>
      <c r="H19" s="48"/>
      <c r="I19" s="48"/>
      <c r="M19" s="54"/>
    </row>
    <row r="20" spans="1:13" x14ac:dyDescent="0.25">
      <c r="A20" s="52">
        <v>18</v>
      </c>
      <c r="B20" s="53" t="str">
        <f>'[2]Original Items Condensed'!C26</f>
        <v>CDOT4230030</v>
      </c>
      <c r="C20" s="52" t="str">
        <f>'[2]Original Items Condensed'!D26</f>
        <v>HIGH EARLY STRENGTH PORTLAND CEMENT CONCRETE ALLEY PAVEMENT, 8 INCH</v>
      </c>
      <c r="D20" s="52" t="str">
        <f>'[2]Original Items Condensed'!E26</f>
        <v>Square Yard</v>
      </c>
      <c r="E20" s="52">
        <v>1336</v>
      </c>
      <c r="F20" s="63"/>
      <c r="G20" s="51">
        <f t="shared" si="0"/>
        <v>0</v>
      </c>
      <c r="H20" s="48"/>
      <c r="I20" s="48"/>
      <c r="M20" s="54"/>
    </row>
    <row r="21" spans="1:13" x14ac:dyDescent="0.25">
      <c r="A21" s="52">
        <v>19</v>
      </c>
      <c r="B21" s="53" t="str">
        <f>'[2]Original Items Condensed'!C27</f>
        <v>CDOT4230010</v>
      </c>
      <c r="C21" s="52" t="str">
        <f>'[2]Original Items Condensed'!D27</f>
        <v>HIGH EARLY STRENGTH PORTLAND CEMENT CONCRETE DRIVEWAY PAVEMENT, 8 INCH</v>
      </c>
      <c r="D21" s="52" t="str">
        <f>'[2]Original Items Condensed'!E27</f>
        <v>Square Yard</v>
      </c>
      <c r="E21" s="52">
        <v>12</v>
      </c>
      <c r="F21" s="63"/>
      <c r="G21" s="51">
        <f t="shared" si="0"/>
        <v>0</v>
      </c>
      <c r="H21" s="48"/>
      <c r="I21" s="48"/>
      <c r="M21" s="54"/>
    </row>
    <row r="22" spans="1:13" x14ac:dyDescent="0.25">
      <c r="A22" s="52">
        <v>20</v>
      </c>
      <c r="B22" s="53" t="str">
        <f>'[2]Original Items Condensed'!C28</f>
        <v>********</v>
      </c>
      <c r="C22" s="52" t="str">
        <f>'[2]Original Items Condensed'!D28</f>
        <v>HIGH EARLY STRENGTH PORTLAND CEMENT CONCRETE GARAGE APRON, 8 INCH</v>
      </c>
      <c r="D22" s="52" t="str">
        <f>'[2]Original Items Condensed'!E28</f>
        <v>Square Foot</v>
      </c>
      <c r="E22" s="52">
        <v>2363</v>
      </c>
      <c r="F22" s="63"/>
      <c r="G22" s="51">
        <f t="shared" si="0"/>
        <v>0</v>
      </c>
      <c r="H22" s="48"/>
      <c r="I22" s="48"/>
      <c r="M22" s="54"/>
    </row>
    <row r="23" spans="1:13" x14ac:dyDescent="0.25">
      <c r="A23" s="52">
        <v>21</v>
      </c>
      <c r="B23" s="53" t="str">
        <f>'[2]Original Items Condensed'!C29</f>
        <v>********</v>
      </c>
      <c r="C23" s="52" t="str">
        <f>'[2]Original Items Condensed'!D29</f>
        <v>HIGH EARLY STRENGTH PORTLAND CEMENT CONCRETE SIDEWALK, 8 INCH</v>
      </c>
      <c r="D23" s="52" t="str">
        <f>'[2]Original Items Condensed'!E29</f>
        <v>Square Foot</v>
      </c>
      <c r="E23" s="52">
        <v>122</v>
      </c>
      <c r="F23" s="63"/>
      <c r="G23" s="51">
        <f t="shared" si="0"/>
        <v>0</v>
      </c>
      <c r="H23" s="48"/>
      <c r="I23" s="48"/>
    </row>
    <row r="24" spans="1:13" x14ac:dyDescent="0.25">
      <c r="A24" s="52">
        <v>22</v>
      </c>
      <c r="B24" s="53" t="str">
        <f>'[2]Original Items Condensed'!C30</f>
        <v>********</v>
      </c>
      <c r="C24" s="52" t="str">
        <f>'[2]Original Items Condensed'!D30</f>
        <v>PORTLAND CEMENT CONCRETE SIDEWALK, 8 IN</v>
      </c>
      <c r="D24" s="52" t="str">
        <f>'[2]Original Items Condensed'!E30</f>
        <v>Square Foot</v>
      </c>
      <c r="E24" s="52">
        <v>0</v>
      </c>
      <c r="F24" s="63"/>
      <c r="G24" s="51">
        <f t="shared" si="0"/>
        <v>0</v>
      </c>
      <c r="H24" s="48"/>
      <c r="I24" s="48"/>
    </row>
    <row r="25" spans="1:13" x14ac:dyDescent="0.25">
      <c r="A25" s="52">
        <v>23</v>
      </c>
      <c r="B25" s="53" t="str">
        <f>'[2]Original Items Condensed'!C31</f>
        <v>********</v>
      </c>
      <c r="C25" s="52" t="str">
        <f>'[2]Original Items Condensed'!D31</f>
        <v>PORTLAND CEMENT CONCRETE SIDEWALK, 5 IN</v>
      </c>
      <c r="D25" s="52" t="str">
        <f>'[2]Original Items Condensed'!E31</f>
        <v>Square Foot</v>
      </c>
      <c r="E25" s="52">
        <v>228</v>
      </c>
      <c r="F25" s="63"/>
      <c r="G25" s="51">
        <f t="shared" si="0"/>
        <v>0</v>
      </c>
      <c r="H25" s="48"/>
      <c r="I25" s="48"/>
    </row>
    <row r="26" spans="1:13" x14ac:dyDescent="0.25">
      <c r="A26" s="52">
        <v>24</v>
      </c>
      <c r="B26" s="53" t="str">
        <f>'[2]Original Items Condensed'!C32</f>
        <v>********</v>
      </c>
      <c r="C26" s="52" t="str">
        <f>'[2]Original Items Condensed'!D32</f>
        <v>PORTLAND CEMENT CONCRETE ADA CURB RAMP, 5 IN</v>
      </c>
      <c r="D26" s="52" t="str">
        <f>'[2]Original Items Condensed'!E32</f>
        <v>Square Foot</v>
      </c>
      <c r="E26" s="52">
        <v>30</v>
      </c>
      <c r="F26" s="63"/>
      <c r="G26" s="51">
        <f t="shared" si="0"/>
        <v>0</v>
      </c>
      <c r="H26" s="48"/>
      <c r="I26" s="48"/>
    </row>
    <row r="27" spans="1:13" x14ac:dyDescent="0.25">
      <c r="A27" s="52">
        <v>25</v>
      </c>
      <c r="B27" s="53" t="str">
        <f>'[2]Original Items Condensed'!C33</f>
        <v>********</v>
      </c>
      <c r="C27" s="52" t="str">
        <f>'[2]Original Items Condensed'!D33</f>
        <v>HIGH EARLY STRENGTH PORTLAND CEMENT CONCRETE ADA CURB RAMP, 8 INCH</v>
      </c>
      <c r="D27" s="52" t="str">
        <f>'[2]Original Items Condensed'!E33</f>
        <v>Square Foot</v>
      </c>
      <c r="E27" s="52">
        <v>30</v>
      </c>
      <c r="F27" s="63"/>
      <c r="G27" s="51">
        <f t="shared" si="0"/>
        <v>0</v>
      </c>
      <c r="H27" s="48"/>
      <c r="I27" s="48"/>
    </row>
    <row r="28" spans="1:13" x14ac:dyDescent="0.25">
      <c r="A28" s="52">
        <v>26</v>
      </c>
      <c r="B28" s="53" t="str">
        <f>'[2]Original Items Condensed'!C34</f>
        <v>********</v>
      </c>
      <c r="C28" s="52" t="str">
        <f>'[2]Original Items Condensed'!D34</f>
        <v>DRILL AND GROUT DOWELS AND TIE BARS</v>
      </c>
      <c r="D28" s="52" t="str">
        <f>'[2]Original Items Condensed'!E34</f>
        <v>Each</v>
      </c>
      <c r="E28" s="52">
        <v>155</v>
      </c>
      <c r="F28" s="63"/>
      <c r="G28" s="51">
        <f t="shared" si="0"/>
        <v>0</v>
      </c>
      <c r="H28" s="48"/>
      <c r="I28" s="48"/>
    </row>
    <row r="29" spans="1:13" x14ac:dyDescent="0.25">
      <c r="A29" s="52">
        <v>27</v>
      </c>
      <c r="B29" s="53" t="str">
        <f>'[2]Original Items Condensed'!C35</f>
        <v>********</v>
      </c>
      <c r="C29" s="52" t="str">
        <f>'[2]Original Items Condensed'!D35</f>
        <v>PORTLAND CEMENT CONCRETE COLLAR FOR PERMEABLE BLOCK PAVERS, POROUS TILE PAVERS, OR PERVIOUS HMA</v>
      </c>
      <c r="D29" s="52" t="str">
        <f>'[2]Original Items Condensed'!E35</f>
        <v>Foot</v>
      </c>
      <c r="E29" s="52">
        <v>0</v>
      </c>
      <c r="F29" s="63"/>
      <c r="G29" s="51">
        <f t="shared" si="0"/>
        <v>0</v>
      </c>
      <c r="H29" s="48"/>
      <c r="I29" s="48"/>
    </row>
    <row r="30" spans="1:13" x14ac:dyDescent="0.25">
      <c r="A30" s="52">
        <v>28</v>
      </c>
      <c r="B30" s="53" t="str">
        <f>'[2]Original Items Condensed'!C36</f>
        <v>********</v>
      </c>
      <c r="C30" s="52" t="str">
        <f>'[2]Original Items Condensed'!D36</f>
        <v>PERMEABLE CONCRETE BLOCK PAVERS</v>
      </c>
      <c r="D30" s="52" t="str">
        <f>'[2]Original Items Condensed'!E36</f>
        <v>Square Foot</v>
      </c>
      <c r="E30" s="52">
        <v>0</v>
      </c>
      <c r="F30" s="63"/>
      <c r="G30" s="51">
        <f t="shared" si="0"/>
        <v>0</v>
      </c>
      <c r="H30" s="48"/>
      <c r="I30" s="48"/>
    </row>
    <row r="31" spans="1:13" x14ac:dyDescent="0.25">
      <c r="A31" s="52">
        <v>29</v>
      </c>
      <c r="B31" s="53" t="str">
        <f>'[2]Original Items Condensed'!C37</f>
        <v>********</v>
      </c>
      <c r="C31" s="52" t="str">
        <f>'[2]Original Items Condensed'!D37</f>
        <v>GREEN ALLEY IDENTIFIER CONCRETE STAMP</v>
      </c>
      <c r="D31" s="52" t="str">
        <f>'[2]Original Items Condensed'!E37</f>
        <v>Each</v>
      </c>
      <c r="E31" s="52">
        <v>3</v>
      </c>
      <c r="F31" s="63"/>
      <c r="G31" s="51">
        <f t="shared" si="0"/>
        <v>0</v>
      </c>
      <c r="H31" s="48"/>
      <c r="I31" s="48"/>
    </row>
    <row r="32" spans="1:13" x14ac:dyDescent="0.25">
      <c r="A32" s="52">
        <v>30</v>
      </c>
      <c r="B32" s="53">
        <f>'[2]Original Items Condensed'!C38</f>
        <v>40600200</v>
      </c>
      <c r="C32" s="52" t="str">
        <f>'[2]Original Items Condensed'!D38</f>
        <v>BITUMINOUS MATERIALS (TACK COAT)</v>
      </c>
      <c r="D32" s="52" t="str">
        <f>'[2]Original Items Condensed'!E38</f>
        <v>Pound</v>
      </c>
      <c r="E32" s="52">
        <v>54</v>
      </c>
      <c r="F32" s="63"/>
      <c r="G32" s="51">
        <f t="shared" si="0"/>
        <v>0</v>
      </c>
      <c r="H32" s="48"/>
      <c r="I32" s="48"/>
    </row>
    <row r="33" spans="1:9" x14ac:dyDescent="0.25">
      <c r="A33" s="52">
        <v>31</v>
      </c>
      <c r="B33" s="53">
        <f>'[2]Original Items Condensed'!C39</f>
        <v>4060105</v>
      </c>
      <c r="C33" s="52" t="str">
        <f>'[2]Original Items Condensed'!D39</f>
        <v>HOT-MIX ASPHALT SURFACE COURSE, IL-9.5L, MIX "C", N30 (CDOT)</v>
      </c>
      <c r="D33" s="52" t="str">
        <f>'[2]Original Items Condensed'!E39</f>
        <v>Ton</v>
      </c>
      <c r="E33" s="52">
        <v>1</v>
      </c>
      <c r="F33" s="63"/>
      <c r="G33" s="51">
        <f t="shared" si="0"/>
        <v>0</v>
      </c>
      <c r="H33" s="48"/>
      <c r="I33" s="48"/>
    </row>
    <row r="34" spans="1:9" x14ac:dyDescent="0.25">
      <c r="A34" s="52">
        <v>32</v>
      </c>
      <c r="B34" s="53">
        <f>'[2]Original Items Condensed'!C40</f>
        <v>40603085</v>
      </c>
      <c r="C34" s="52" t="str">
        <f>'[2]Original Items Condensed'!D40</f>
        <v>HOT-MIX ASPHALT BINDER COURSE, N70</v>
      </c>
      <c r="D34" s="52" t="str">
        <f>'[2]Original Items Condensed'!E40</f>
        <v>Ton</v>
      </c>
      <c r="E34" s="52">
        <v>2</v>
      </c>
      <c r="F34" s="63"/>
      <c r="G34" s="51">
        <f t="shared" si="0"/>
        <v>0</v>
      </c>
      <c r="H34" s="48"/>
      <c r="I34" s="48"/>
    </row>
    <row r="35" spans="1:9" x14ac:dyDescent="0.25">
      <c r="A35" s="52">
        <v>33</v>
      </c>
      <c r="B35" s="53" t="str">
        <f>'[2]Original Items Condensed'!C41</f>
        <v>********</v>
      </c>
      <c r="C35" s="52" t="str">
        <f>'[2]Original Items Condensed'!D41</f>
        <v>HOT-MIX ASPHALT, REMOVE AND RESURFACE, N30</v>
      </c>
      <c r="D35" s="52" t="str">
        <f>'[2]Original Items Condensed'!E41</f>
        <v>Square Yard</v>
      </c>
      <c r="E35" s="52">
        <v>100</v>
      </c>
      <c r="F35" s="63"/>
      <c r="G35" s="51">
        <f t="shared" si="0"/>
        <v>0</v>
      </c>
      <c r="H35" s="48"/>
      <c r="I35" s="48"/>
    </row>
    <row r="36" spans="1:9" x14ac:dyDescent="0.25">
      <c r="A36" s="52">
        <v>34</v>
      </c>
      <c r="B36" s="53" t="str">
        <f>'[2]Original Items Condensed'!C42</f>
        <v>********</v>
      </c>
      <c r="C36" s="52" t="str">
        <f>'[2]Original Items Condensed'!D42</f>
        <v>HOT-MIX ASPHALT SURFACE COURSE, PATCH, N30 (HAND METHOD)</v>
      </c>
      <c r="D36" s="52" t="str">
        <f>'[2]Original Items Condensed'!E42</f>
        <v>Ton</v>
      </c>
      <c r="E36" s="52">
        <v>2</v>
      </c>
      <c r="F36" s="63"/>
      <c r="G36" s="51">
        <f t="shared" si="0"/>
        <v>0</v>
      </c>
      <c r="H36" s="48"/>
      <c r="I36" s="48"/>
    </row>
    <row r="37" spans="1:9" x14ac:dyDescent="0.25">
      <c r="A37" s="52">
        <v>35</v>
      </c>
      <c r="B37" s="53" t="str">
        <f>'[2]Original Items Condensed'!C43</f>
        <v>********</v>
      </c>
      <c r="C37" s="52" t="str">
        <f>'[2]Original Items Condensed'!D43</f>
        <v>HOT-MIX ASPHALT SURFACE COURSE, PATCH, N70 (HAND METHOD)</v>
      </c>
      <c r="D37" s="52" t="str">
        <f>'[2]Original Items Condensed'!E43</f>
        <v>Ton</v>
      </c>
      <c r="E37" s="52">
        <v>0</v>
      </c>
      <c r="F37" s="63"/>
      <c r="G37" s="51">
        <f t="shared" si="0"/>
        <v>0</v>
      </c>
      <c r="H37" s="48"/>
      <c r="I37" s="48"/>
    </row>
    <row r="38" spans="1:9" x14ac:dyDescent="0.25">
      <c r="A38" s="52">
        <v>36</v>
      </c>
      <c r="B38" s="53">
        <f>'[2]Original Items Condensed'!C44</f>
        <v>60600605</v>
      </c>
      <c r="C38" s="52" t="str">
        <f>'[2]Original Items Condensed'!D44</f>
        <v>CONCRETE CURB, TYPE B</v>
      </c>
      <c r="D38" s="52" t="str">
        <f>'[2]Original Items Condensed'!E44</f>
        <v>Foot</v>
      </c>
      <c r="E38" s="52">
        <v>43</v>
      </c>
      <c r="F38" s="63"/>
      <c r="G38" s="51">
        <f t="shared" si="0"/>
        <v>0</v>
      </c>
      <c r="H38" s="48"/>
      <c r="I38" s="48"/>
    </row>
    <row r="39" spans="1:9" x14ac:dyDescent="0.25">
      <c r="A39" s="52">
        <v>37</v>
      </c>
      <c r="B39" s="53" t="str">
        <f>'[2]Original Items Condensed'!C45</f>
        <v>********</v>
      </c>
      <c r="C39" s="52" t="str">
        <f>'[2]Original Items Condensed'!D45</f>
        <v>HIGH EARLY STRENGTH PORTLAND CEMENT CONCRETE COMBINATION CURB AND GUTTER, TYPE B-V.12</v>
      </c>
      <c r="D39" s="52" t="str">
        <f>'[2]Original Items Condensed'!E45</f>
        <v>Foot</v>
      </c>
      <c r="E39" s="52">
        <v>33</v>
      </c>
      <c r="F39" s="63"/>
      <c r="G39" s="51">
        <f t="shared" si="0"/>
        <v>0</v>
      </c>
      <c r="H39" s="48"/>
      <c r="I39" s="48"/>
    </row>
    <row r="40" spans="1:9" x14ac:dyDescent="0.25">
      <c r="A40" s="52">
        <v>38</v>
      </c>
      <c r="B40" s="53" t="str">
        <f>'[2]Original Items Condensed'!C46</f>
        <v>CDOT 6060020</v>
      </c>
      <c r="C40" s="52" t="str">
        <f>'[2]Original Items Condensed'!D46</f>
        <v>COMBINATION CONCRETE CURB AND GUTTER, TYPE B-V.12</v>
      </c>
      <c r="D40" s="52" t="str">
        <f>'[2]Original Items Condensed'!E46</f>
        <v>Foot</v>
      </c>
      <c r="E40" s="52">
        <v>4</v>
      </c>
      <c r="F40" s="63"/>
      <c r="G40" s="51">
        <f t="shared" si="0"/>
        <v>0</v>
      </c>
      <c r="H40" s="48"/>
      <c r="I40" s="48"/>
    </row>
    <row r="41" spans="1:9" x14ac:dyDescent="0.25">
      <c r="A41" s="52">
        <v>39</v>
      </c>
      <c r="B41" s="53" t="str">
        <f>'[2]Original Items Condensed'!C47</f>
        <v>********</v>
      </c>
      <c r="C41" s="52" t="str">
        <f>'[2]Original Items Condensed'!D47</f>
        <v>MANHOLE, 3 FT DIAMETER, TYPE A, FRAME AND CLOSED LID (CITY OF CHICAGO)</v>
      </c>
      <c r="D41" s="52" t="str">
        <f>'[2]Original Items Condensed'!E47</f>
        <v>Each</v>
      </c>
      <c r="E41" s="52">
        <v>2</v>
      </c>
      <c r="F41" s="63"/>
      <c r="G41" s="51">
        <f t="shared" si="0"/>
        <v>0</v>
      </c>
      <c r="H41" s="48"/>
      <c r="I41" s="48"/>
    </row>
    <row r="42" spans="1:9" x14ac:dyDescent="0.25">
      <c r="A42" s="52">
        <v>40</v>
      </c>
      <c r="B42" s="53" t="str">
        <f>'[2]Original Items Condensed'!C48</f>
        <v>********</v>
      </c>
      <c r="C42" s="52" t="str">
        <f>'[2]Original Items Condensed'!D48</f>
        <v>CATCH BASINS, TYPE A, SPECIAL, 3 FT DIAMETER, TYPE 1 FRAME, OPEN LID (CITY OF CHICAGO)</v>
      </c>
      <c r="D42" s="52" t="str">
        <f>'[2]Original Items Condensed'!E48</f>
        <v>Each</v>
      </c>
      <c r="E42" s="52">
        <v>3</v>
      </c>
      <c r="F42" s="63"/>
      <c r="G42" s="51">
        <f t="shared" si="0"/>
        <v>0</v>
      </c>
      <c r="H42" s="48"/>
      <c r="I42" s="48"/>
    </row>
    <row r="43" spans="1:9" x14ac:dyDescent="0.25">
      <c r="A43" s="52">
        <v>41</v>
      </c>
      <c r="B43" s="53" t="str">
        <f>'[2]Original Items Condensed'!C49</f>
        <v>CDOT6020010</v>
      </c>
      <c r="C43" s="52" t="str">
        <f>'[2]Original Items Condensed'!D49</f>
        <v>CATCH BASINS, TYPE A, 4 FT DIAMETER, TYPE 1 FRAME, OPEN LID (CITY OF CHICAGO)</v>
      </c>
      <c r="D43" s="52" t="str">
        <f>'[2]Original Items Condensed'!E49</f>
        <v>Each</v>
      </c>
      <c r="E43" s="52">
        <v>0</v>
      </c>
      <c r="F43" s="63"/>
      <c r="G43" s="51">
        <f t="shared" si="0"/>
        <v>0</v>
      </c>
      <c r="H43" s="48"/>
      <c r="I43" s="48"/>
    </row>
    <row r="44" spans="1:9" x14ac:dyDescent="0.25">
      <c r="A44" s="52">
        <v>42</v>
      </c>
      <c r="B44" s="53" t="str">
        <f>'[2]Original Items Condensed'!C50</f>
        <v>********</v>
      </c>
      <c r="C44" s="52" t="str">
        <f>'[2]Original Items Condensed'!D50</f>
        <v>DRAINAGE AND UTILITY STRUCTURES TO BE ADJUSTED</v>
      </c>
      <c r="D44" s="52" t="str">
        <f>'[2]Original Items Condensed'!E50</f>
        <v>Each</v>
      </c>
      <c r="E44" s="52">
        <v>0</v>
      </c>
      <c r="F44" s="63"/>
      <c r="G44" s="51">
        <f t="shared" si="0"/>
        <v>0</v>
      </c>
      <c r="H44" s="48"/>
      <c r="I44" s="48"/>
    </row>
    <row r="45" spans="1:9" x14ac:dyDescent="0.25">
      <c r="A45" s="52">
        <v>43</v>
      </c>
      <c r="B45" s="53" t="str">
        <f>'[2]Original Items Condensed'!C51</f>
        <v>********</v>
      </c>
      <c r="C45" s="52" t="str">
        <f>'[2]Original Items Condensed'!D51</f>
        <v>VORTEX RESTRICTOR</v>
      </c>
      <c r="D45" s="52" t="str">
        <f>'[2]Original Items Condensed'!E51</f>
        <v>Each</v>
      </c>
      <c r="E45" s="52">
        <v>1</v>
      </c>
      <c r="F45" s="63"/>
      <c r="G45" s="51">
        <f t="shared" si="0"/>
        <v>0</v>
      </c>
      <c r="H45" s="48"/>
      <c r="I45" s="48"/>
    </row>
    <row r="46" spans="1:9" x14ac:dyDescent="0.25">
      <c r="A46" s="52">
        <v>44</v>
      </c>
      <c r="B46" s="53" t="str">
        <f>'[2]Original Items Condensed'!C52</f>
        <v>********</v>
      </c>
      <c r="C46" s="52" t="str">
        <f>'[2]Original Items Condensed'!D52</f>
        <v>STORM SEWERS, EXTRA STRENGTH VITRIFIED CLAY PIPE, 8 IN</v>
      </c>
      <c r="D46" s="52" t="str">
        <f>'[2]Original Items Condensed'!E52</f>
        <v>Foot</v>
      </c>
      <c r="E46" s="52">
        <v>161</v>
      </c>
      <c r="F46" s="63"/>
      <c r="G46" s="51">
        <f t="shared" si="0"/>
        <v>0</v>
      </c>
      <c r="H46" s="48"/>
      <c r="I46" s="48"/>
    </row>
    <row r="47" spans="1:9" x14ac:dyDescent="0.25">
      <c r="A47" s="52">
        <v>45</v>
      </c>
      <c r="B47" s="53" t="str">
        <f>'[2]Original Items Condensed'!C53</f>
        <v>********</v>
      </c>
      <c r="C47" s="52" t="str">
        <f>'[2]Original Items Condensed'!D53</f>
        <v>STORM SEWERS, DUCTILE IRON PIPE, 18 IN</v>
      </c>
      <c r="D47" s="52" t="str">
        <f>'[2]Original Items Condensed'!E53</f>
        <v>Foot</v>
      </c>
      <c r="E47" s="52">
        <v>0</v>
      </c>
      <c r="F47" s="63"/>
      <c r="G47" s="51">
        <f t="shared" si="0"/>
        <v>0</v>
      </c>
      <c r="H47" s="48"/>
      <c r="I47" s="48"/>
    </row>
    <row r="48" spans="1:9" x14ac:dyDescent="0.25">
      <c r="A48" s="52">
        <v>46</v>
      </c>
      <c r="B48" s="53" t="str">
        <f>'[2]Original Items Condensed'!C54</f>
        <v>********</v>
      </c>
      <c r="C48" s="52" t="str">
        <f>'[2]Original Items Condensed'!D54</f>
        <v>STORM SEWERS, EXTRA STRENGTH VITRIFIED CLAY PIPE, 15 IN</v>
      </c>
      <c r="D48" s="52" t="str">
        <f>'[2]Original Items Condensed'!E54</f>
        <v>Foot</v>
      </c>
      <c r="E48" s="52">
        <v>147</v>
      </c>
      <c r="F48" s="63"/>
      <c r="G48" s="51">
        <f t="shared" si="0"/>
        <v>0</v>
      </c>
      <c r="H48" s="48"/>
      <c r="I48" s="48"/>
    </row>
    <row r="49" spans="1:9" x14ac:dyDescent="0.25">
      <c r="A49" s="52">
        <v>47</v>
      </c>
      <c r="B49" s="53" t="str">
        <f>'[2]Original Items Condensed'!C55</f>
        <v>********</v>
      </c>
      <c r="C49" s="52" t="str">
        <f>'[2]Original Items Condensed'!D55</f>
        <v>STORM SEWERS, EXTRA STRENGTH VITRIFIED CLAY PIPE, 18 IN</v>
      </c>
      <c r="D49" s="52" t="str">
        <f>'[2]Original Items Condensed'!E55</f>
        <v>Foot</v>
      </c>
      <c r="E49" s="52">
        <v>276</v>
      </c>
      <c r="F49" s="63"/>
      <c r="G49" s="51">
        <f t="shared" si="0"/>
        <v>0</v>
      </c>
      <c r="H49" s="48"/>
      <c r="I49" s="48"/>
    </row>
    <row r="50" spans="1:9" x14ac:dyDescent="0.25">
      <c r="A50" s="52">
        <v>48</v>
      </c>
      <c r="B50" s="53" t="str">
        <f>'[2]Original Items Condensed'!C56</f>
        <v>CDOT6050010</v>
      </c>
      <c r="C50" s="52" t="str">
        <f>'[2]Original Items Condensed'!D56</f>
        <v>REMOVING MANHOLES</v>
      </c>
      <c r="D50" s="52" t="str">
        <f>'[2]Original Items Condensed'!E56</f>
        <v>Each</v>
      </c>
      <c r="E50" s="52">
        <v>0</v>
      </c>
      <c r="F50" s="63"/>
      <c r="G50" s="51">
        <f t="shared" si="0"/>
        <v>0</v>
      </c>
      <c r="H50" s="48"/>
      <c r="I50" s="48"/>
    </row>
    <row r="51" spans="1:9" x14ac:dyDescent="0.25">
      <c r="A51" s="52">
        <v>49</v>
      </c>
      <c r="B51" s="53" t="str">
        <f>'[2]Original Items Condensed'!C57</f>
        <v>CDOT6050020</v>
      </c>
      <c r="C51" s="52" t="str">
        <f>'[2]Original Items Condensed'!D57</f>
        <v>REMOVING CATCH BASINS</v>
      </c>
      <c r="D51" s="52" t="str">
        <f>'[2]Original Items Condensed'!E57</f>
        <v>Each</v>
      </c>
      <c r="E51" s="52">
        <v>0</v>
      </c>
      <c r="F51" s="63"/>
      <c r="G51" s="51">
        <f t="shared" si="0"/>
        <v>0</v>
      </c>
      <c r="H51" s="48"/>
      <c r="I51" s="48"/>
    </row>
    <row r="52" spans="1:9" x14ac:dyDescent="0.25">
      <c r="A52" s="52">
        <v>50</v>
      </c>
      <c r="B52" s="53" t="str">
        <f>'[2]Original Items Condensed'!C58</f>
        <v>********</v>
      </c>
      <c r="C52" s="52" t="str">
        <f>'[2]Original Items Condensed'!D58</f>
        <v>SEWER CLEANING AND TELEVISING</v>
      </c>
      <c r="D52" s="52" t="str">
        <f>'[2]Original Items Condensed'!E58</f>
        <v>Foot</v>
      </c>
      <c r="E52" s="52">
        <v>583</v>
      </c>
      <c r="F52" s="63"/>
      <c r="G52" s="51">
        <f t="shared" si="0"/>
        <v>0</v>
      </c>
      <c r="H52" s="48"/>
      <c r="I52" s="48"/>
    </row>
    <row r="53" spans="1:9" x14ac:dyDescent="0.25">
      <c r="A53" s="52">
        <v>51</v>
      </c>
      <c r="B53" s="53" t="str">
        <f>'[2]Original Items Condensed'!C59</f>
        <v>********</v>
      </c>
      <c r="C53" s="52" t="str">
        <f>'[2]Original Items Condensed'!D59</f>
        <v>CATCH BASINS, MANHOLES, WATER VALVES, ROUNDWAYS, AND INLETS TO BE CLEANED</v>
      </c>
      <c r="D53" s="52" t="str">
        <f>'[2]Original Items Condensed'!E59</f>
        <v>Each</v>
      </c>
      <c r="E53" s="52">
        <v>0</v>
      </c>
      <c r="F53" s="63"/>
      <c r="G53" s="51">
        <f t="shared" si="0"/>
        <v>0</v>
      </c>
      <c r="H53" s="48"/>
      <c r="I53" s="48"/>
    </row>
    <row r="54" spans="1:9" x14ac:dyDescent="0.25">
      <c r="A54" s="52">
        <v>52</v>
      </c>
      <c r="B54" s="53">
        <f>'[2]Original Items Condensed'!C60</f>
        <v>60100085</v>
      </c>
      <c r="C54" s="52" t="str">
        <f>'[2]Original Items Condensed'!D60</f>
        <v>GEOTECHNICAL FABRIC</v>
      </c>
      <c r="D54" s="52" t="str">
        <f>'[2]Original Items Condensed'!E60</f>
        <v>Square Yard</v>
      </c>
      <c r="E54" s="52">
        <v>0</v>
      </c>
      <c r="F54" s="63"/>
      <c r="G54" s="51">
        <f t="shared" si="0"/>
        <v>0</v>
      </c>
      <c r="H54" s="48"/>
      <c r="I54" s="48"/>
    </row>
    <row r="55" spans="1:9" x14ac:dyDescent="0.25">
      <c r="A55" s="52">
        <v>53</v>
      </c>
      <c r="B55" s="53" t="str">
        <f>'[2]Original Items Condensed'!C61</f>
        <v>CDOT2110010</v>
      </c>
      <c r="C55" s="52" t="str">
        <f>'[2]Original Items Condensed'!D61</f>
        <v>PULVERIZED TOPSOIL MIX</v>
      </c>
      <c r="D55" s="52" t="str">
        <f>'[2]Original Items Condensed'!E61</f>
        <v>Cubic Yard</v>
      </c>
      <c r="E55" s="52">
        <v>2</v>
      </c>
      <c r="F55" s="63"/>
      <c r="G55" s="51">
        <f t="shared" si="0"/>
        <v>0</v>
      </c>
      <c r="H55" s="48"/>
      <c r="I55" s="48"/>
    </row>
    <row r="56" spans="1:9" x14ac:dyDescent="0.25">
      <c r="A56" s="52">
        <v>54</v>
      </c>
      <c r="B56" s="53" t="str">
        <f>'[2]Original Items Condensed'!C62</f>
        <v>********</v>
      </c>
      <c r="C56" s="52" t="str">
        <f>'[2]Original Items Condensed'!D62</f>
        <v>HYDRAULIC SEEDING</v>
      </c>
      <c r="D56" s="52" t="str">
        <f>'[2]Original Items Condensed'!E62</f>
        <v>Square Yard</v>
      </c>
      <c r="E56" s="52">
        <v>5</v>
      </c>
      <c r="F56" s="63"/>
      <c r="G56" s="51">
        <f t="shared" si="0"/>
        <v>0</v>
      </c>
      <c r="H56" s="48"/>
      <c r="I56" s="48"/>
    </row>
    <row r="57" spans="1:9" x14ac:dyDescent="0.25">
      <c r="A57" s="52">
        <v>55</v>
      </c>
      <c r="B57" s="53" t="str">
        <f>'[2]Original Items Condensed'!C63</f>
        <v>********</v>
      </c>
      <c r="C57" s="52" t="str">
        <f>'[2]Original Items Condensed'!D63</f>
        <v>CONSTRUCTION SIGN</v>
      </c>
      <c r="D57" s="52" t="str">
        <f>'[2]Original Items Condensed'!E63</f>
        <v>Square Foot</v>
      </c>
      <c r="E57" s="52">
        <v>64</v>
      </c>
      <c r="F57" s="63"/>
      <c r="G57" s="51">
        <f t="shared" si="0"/>
        <v>0</v>
      </c>
      <c r="H57" s="48"/>
      <c r="I57" s="48"/>
    </row>
    <row r="58" spans="1:9" x14ac:dyDescent="0.25">
      <c r="A58" s="52">
        <v>56</v>
      </c>
      <c r="B58" s="53" t="str">
        <f>'[2]Original Items Condensed'!C64</f>
        <v>********</v>
      </c>
      <c r="C58" s="52" t="str">
        <f>'[2]Original Items Condensed'!D64</f>
        <v>PREMOLDED RUBBER SPEED HUMPS</v>
      </c>
      <c r="D58" s="52" t="str">
        <f>'[2]Original Items Condensed'!E64</f>
        <v>Each</v>
      </c>
      <c r="E58" s="52">
        <v>0</v>
      </c>
      <c r="F58" s="63"/>
      <c r="G58" s="51">
        <f t="shared" si="0"/>
        <v>0</v>
      </c>
      <c r="H58" s="48"/>
      <c r="I58" s="48"/>
    </row>
    <row r="59" spans="1:9" x14ac:dyDescent="0.25">
      <c r="A59" s="52">
        <v>57</v>
      </c>
      <c r="B59" s="53" t="str">
        <f>'[2]Original Items Condensed'!C65</f>
        <v>********</v>
      </c>
      <c r="C59" s="52" t="str">
        <f>'[2]Original Items Condensed'!D65</f>
        <v>REMOVE AND RELOCATE SIGN PANEL AND POLE ASSEMBLY</v>
      </c>
      <c r="D59" s="52" t="str">
        <f>'[2]Original Items Condensed'!E65</f>
        <v>Each</v>
      </c>
      <c r="E59" s="52">
        <v>0</v>
      </c>
      <c r="F59" s="63"/>
      <c r="G59" s="51">
        <f t="shared" si="0"/>
        <v>0</v>
      </c>
      <c r="H59" s="48"/>
      <c r="I59" s="48"/>
    </row>
    <row r="60" spans="1:9" ht="15.75" thickBot="1" x14ac:dyDescent="0.3">
      <c r="A60" s="49"/>
      <c r="B60" s="50"/>
      <c r="C60" s="49"/>
      <c r="D60" s="49"/>
      <c r="E60" s="49"/>
      <c r="F60" s="48"/>
      <c r="G60" s="48"/>
      <c r="H60" s="48"/>
      <c r="I60" s="48"/>
    </row>
    <row r="61" spans="1:9" ht="15.75" thickBot="1" x14ac:dyDescent="0.3">
      <c r="D61" s="244" t="s">
        <v>70</v>
      </c>
      <c r="E61" s="245"/>
      <c r="F61" s="245"/>
      <c r="G61" s="61">
        <f>SUM(G3:G59)</f>
        <v>0</v>
      </c>
      <c r="H61"/>
      <c r="I61"/>
    </row>
  </sheetData>
  <sheetProtection sheet="1" objects="1" scenarios="1" selectLockedCells="1"/>
  <mergeCells count="2">
    <mergeCell ref="A1:G1"/>
    <mergeCell ref="D61:F61"/>
  </mergeCells>
  <pageMargins left="0.7" right="0.7" top="0.75" bottom="0.75" header="0.3" footer="0.3"/>
  <pageSetup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31A7C-6A84-42A9-BAC8-41EE27329EDD}">
  <sheetPr>
    <tabColor rgb="FFF2DCDB"/>
  </sheetPr>
  <dimension ref="A1:N61"/>
  <sheetViews>
    <sheetView workbookViewId="0">
      <selection activeCell="F12" sqref="F12"/>
    </sheetView>
  </sheetViews>
  <sheetFormatPr defaultRowHeight="15" x14ac:dyDescent="0.25"/>
  <cols>
    <col min="1" max="1" width="4.28515625" bestFit="1" customWidth="1"/>
    <col min="2" max="2" width="14.140625" customWidth="1"/>
    <col min="3" max="3" width="89.5703125" bestFit="1" customWidth="1"/>
    <col min="4" max="4" width="9.5703125" bestFit="1" customWidth="1"/>
    <col min="5" max="5" width="8.5703125" bestFit="1" customWidth="1"/>
    <col min="6" max="6" width="9.28515625" style="47" bestFit="1" customWidth="1"/>
    <col min="7" max="7" width="13.5703125" style="47" bestFit="1" customWidth="1"/>
    <col min="8" max="8" width="14.28515625" style="47" bestFit="1" customWidth="1"/>
    <col min="9" max="9" width="11.7109375" style="47"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40.25" customHeight="1" x14ac:dyDescent="0.25">
      <c r="A1" s="247" t="s">
        <v>100</v>
      </c>
      <c r="B1" s="247"/>
      <c r="C1" s="247"/>
      <c r="D1" s="247"/>
      <c r="E1" s="247"/>
      <c r="F1" s="247"/>
      <c r="G1" s="247"/>
    </row>
    <row r="2" spans="1:14" ht="63" customHeight="1" x14ac:dyDescent="0.25">
      <c r="A2" s="59" t="s">
        <v>63</v>
      </c>
      <c r="B2" s="59" t="s">
        <v>64</v>
      </c>
      <c r="C2" s="59" t="s">
        <v>62</v>
      </c>
      <c r="D2" s="59" t="s">
        <v>61</v>
      </c>
      <c r="E2" s="58" t="s">
        <v>60</v>
      </c>
      <c r="F2" s="57" t="s">
        <v>59</v>
      </c>
      <c r="G2" s="57" t="s">
        <v>58</v>
      </c>
      <c r="H2" s="56"/>
      <c r="I2" s="56"/>
    </row>
    <row r="3" spans="1:14" x14ac:dyDescent="0.25">
      <c r="A3" s="52">
        <v>1</v>
      </c>
      <c r="B3" s="53" t="str">
        <f>'[2]Original Items Condensed'!C9</f>
        <v>********</v>
      </c>
      <c r="C3" s="52" t="str">
        <f>'[2]Original Items Condensed'!D9</f>
        <v>EARTH EXCAVATION (SOIL TO CCDD FACILITY)</v>
      </c>
      <c r="D3" s="52" t="str">
        <f>'[2]Original Items Condensed'!E9</f>
        <v>Cubic Yard</v>
      </c>
      <c r="E3" s="52">
        <v>295</v>
      </c>
      <c r="F3" s="63"/>
      <c r="G3" s="51">
        <f>E3*F3</f>
        <v>0</v>
      </c>
      <c r="H3" s="48"/>
      <c r="I3" s="48"/>
    </row>
    <row r="4" spans="1:14" x14ac:dyDescent="0.25">
      <c r="A4" s="52">
        <v>2</v>
      </c>
      <c r="B4" s="53" t="str">
        <f>'[2]Original Items Condensed'!C10</f>
        <v>********</v>
      </c>
      <c r="C4" s="52" t="str">
        <f>'[2]Original Items Condensed'!D10</f>
        <v>EARTH EXCAVATION (SOIL TO LANDFILL)</v>
      </c>
      <c r="D4" s="52" t="str">
        <f>'[2]Original Items Condensed'!E10</f>
        <v>Cubic Yard</v>
      </c>
      <c r="E4" s="52">
        <v>255</v>
      </c>
      <c r="F4" s="63"/>
      <c r="G4" s="51">
        <f t="shared" ref="G4:G59" si="0">E4*F4</f>
        <v>0</v>
      </c>
      <c r="H4" s="48"/>
      <c r="I4" s="48"/>
      <c r="N4" s="55"/>
    </row>
    <row r="5" spans="1:14" x14ac:dyDescent="0.25">
      <c r="A5" s="52">
        <v>3</v>
      </c>
      <c r="B5" s="53">
        <f>'[2]Original Items Condensed'!C11</f>
        <v>44000100</v>
      </c>
      <c r="C5" s="52" t="str">
        <f>'[2]Original Items Condensed'!D11</f>
        <v>PAVEMENT REMOVAL</v>
      </c>
      <c r="D5" s="52" t="str">
        <f>'[2]Original Items Condensed'!E11</f>
        <v>Square Yard</v>
      </c>
      <c r="E5" s="52">
        <v>32</v>
      </c>
      <c r="F5" s="63"/>
      <c r="G5" s="51">
        <f t="shared" si="0"/>
        <v>0</v>
      </c>
      <c r="H5" s="48"/>
      <c r="I5" s="48"/>
      <c r="N5" s="55"/>
    </row>
    <row r="6" spans="1:14" x14ac:dyDescent="0.25">
      <c r="A6" s="52">
        <v>4</v>
      </c>
      <c r="B6" s="53" t="str">
        <f>'[2]Original Items Condensed'!C12</f>
        <v>********</v>
      </c>
      <c r="C6" s="52" t="str">
        <f>'[2]Original Items Condensed'!D12</f>
        <v>DRIVEWAY AND ALLEY RETURN PAVEMENT REMOVAL</v>
      </c>
      <c r="D6" s="52" t="str">
        <f>'[2]Original Items Condensed'!E12</f>
        <v>Square Yard</v>
      </c>
      <c r="E6" s="52">
        <v>572</v>
      </c>
      <c r="F6" s="63"/>
      <c r="G6" s="51">
        <f t="shared" si="0"/>
        <v>0</v>
      </c>
      <c r="H6" s="48"/>
      <c r="I6" s="48"/>
      <c r="N6" s="55"/>
    </row>
    <row r="7" spans="1:14" x14ac:dyDescent="0.25">
      <c r="A7" s="52">
        <v>5</v>
      </c>
      <c r="B7" s="53">
        <f>'[2]Original Items Condensed'!C13</f>
        <v>44000300</v>
      </c>
      <c r="C7" s="52" t="str">
        <f>'[2]Original Items Condensed'!D13</f>
        <v>CURB REMOVAL</v>
      </c>
      <c r="D7" s="52" t="str">
        <f>'[2]Original Items Condensed'!E13</f>
        <v>Foot</v>
      </c>
      <c r="E7" s="52">
        <v>131</v>
      </c>
      <c r="F7" s="63"/>
      <c r="G7" s="51">
        <f t="shared" si="0"/>
        <v>0</v>
      </c>
      <c r="H7" s="48"/>
      <c r="I7" s="48"/>
      <c r="N7" s="55"/>
    </row>
    <row r="8" spans="1:14" x14ac:dyDescent="0.25">
      <c r="A8" s="52">
        <v>6</v>
      </c>
      <c r="B8" s="53">
        <f>'[2]Original Items Condensed'!C14</f>
        <v>44000500</v>
      </c>
      <c r="C8" s="52" t="str">
        <f>'[2]Original Items Condensed'!D14</f>
        <v>COMBINATION CURB AND GUTTER REMOVAL</v>
      </c>
      <c r="D8" s="52" t="str">
        <f>'[2]Original Items Condensed'!E14</f>
        <v>Foot</v>
      </c>
      <c r="E8" s="52">
        <v>140</v>
      </c>
      <c r="F8" s="63"/>
      <c r="G8" s="51">
        <f t="shared" si="0"/>
        <v>0</v>
      </c>
      <c r="H8" s="48"/>
      <c r="I8" s="48"/>
      <c r="N8" s="55"/>
    </row>
    <row r="9" spans="1:14" x14ac:dyDescent="0.25">
      <c r="A9" s="52">
        <v>7</v>
      </c>
      <c r="B9" s="53">
        <f>'[2]Original Items Condensed'!C15</f>
        <v>44000600</v>
      </c>
      <c r="C9" s="52" t="str">
        <f>'[2]Original Items Condensed'!D15</f>
        <v>SIDEWALK REMOVAL</v>
      </c>
      <c r="D9" s="52" t="str">
        <f>'[2]Original Items Condensed'!E15</f>
        <v>Square Foot</v>
      </c>
      <c r="E9" s="52">
        <v>419</v>
      </c>
      <c r="F9" s="63"/>
      <c r="G9" s="51">
        <f t="shared" si="0"/>
        <v>0</v>
      </c>
      <c r="H9" s="48"/>
      <c r="I9" s="48"/>
      <c r="N9" s="55"/>
    </row>
    <row r="10" spans="1:14" x14ac:dyDescent="0.25">
      <c r="A10" s="52">
        <v>8</v>
      </c>
      <c r="B10" s="53" t="str">
        <f>'[2]Original Items Condensed'!C16</f>
        <v>CDOT4400020</v>
      </c>
      <c r="C10" s="52" t="str">
        <f>'[2]Original Items Condensed'!D16</f>
        <v>ALLEY PAVEMENT REMOVAL</v>
      </c>
      <c r="D10" s="52" t="str">
        <f>'[2]Original Items Condensed'!E16</f>
        <v>Square Yard</v>
      </c>
      <c r="E10" s="52">
        <v>1584</v>
      </c>
      <c r="F10" s="63"/>
      <c r="G10" s="51">
        <f t="shared" si="0"/>
        <v>0</v>
      </c>
      <c r="H10" s="48"/>
      <c r="I10" s="48"/>
      <c r="N10" s="55"/>
    </row>
    <row r="11" spans="1:14" x14ac:dyDescent="0.25">
      <c r="A11" s="52">
        <v>9</v>
      </c>
      <c r="B11" s="53" t="str">
        <f>'[2]Original Items Condensed'!C17</f>
        <v>********</v>
      </c>
      <c r="C11" s="52" t="str">
        <f>'[2]Original Items Condensed'!D17</f>
        <v>GARAGE APRON REMOVAL</v>
      </c>
      <c r="D11" s="52" t="str">
        <f>'[2]Original Items Condensed'!E17</f>
        <v>Square Foot</v>
      </c>
      <c r="E11" s="52">
        <v>2356</v>
      </c>
      <c r="F11" s="63"/>
      <c r="G11" s="51">
        <f t="shared" si="0"/>
        <v>0</v>
      </c>
      <c r="H11" s="48"/>
      <c r="I11" s="48"/>
      <c r="N11" s="55"/>
    </row>
    <row r="12" spans="1:14" x14ac:dyDescent="0.25">
      <c r="A12" s="52">
        <v>10</v>
      </c>
      <c r="B12" s="53">
        <f>'[2]Original Items Condensed'!C18</f>
        <v>20700220</v>
      </c>
      <c r="C12" s="52" t="str">
        <f>'[2]Original Items Condensed'!D18</f>
        <v>POROUS GRANULAR EMBANKMENT (CA-1)</v>
      </c>
      <c r="D12" s="52" t="str">
        <f>'[2]Original Items Condensed'!E18</f>
        <v>Cubic Yard</v>
      </c>
      <c r="E12" s="52">
        <v>0</v>
      </c>
      <c r="F12" s="63"/>
      <c r="G12" s="51">
        <f t="shared" si="0"/>
        <v>0</v>
      </c>
      <c r="H12" s="48"/>
      <c r="I12" s="48"/>
      <c r="N12" s="55"/>
    </row>
    <row r="13" spans="1:14" x14ac:dyDescent="0.25">
      <c r="A13" s="52">
        <v>11</v>
      </c>
      <c r="B13" s="53">
        <f>'[2]Original Items Condensed'!C19</f>
        <v>31101100</v>
      </c>
      <c r="C13" s="52" t="str">
        <f>'[2]Original Items Condensed'!D19</f>
        <v>SUB-BASE GRANULAR MATERIAL, TYPE B</v>
      </c>
      <c r="D13" s="52" t="str">
        <f>'[2]Original Items Condensed'!E19</f>
        <v>Cubic Yard</v>
      </c>
      <c r="E13" s="52">
        <v>369</v>
      </c>
      <c r="F13" s="63"/>
      <c r="G13" s="51">
        <f t="shared" si="0"/>
        <v>0</v>
      </c>
      <c r="H13" s="48"/>
      <c r="I13" s="48"/>
    </row>
    <row r="14" spans="1:14" x14ac:dyDescent="0.25">
      <c r="A14" s="52">
        <v>12</v>
      </c>
      <c r="B14" s="53">
        <f>'[2]Original Items Condensed'!C20</f>
        <v>20800150</v>
      </c>
      <c r="C14" s="52" t="str">
        <f>'[2]Original Items Condensed'!D20</f>
        <v>TRENCH BACKFILL</v>
      </c>
      <c r="D14" s="52" t="str">
        <f>'[2]Original Items Condensed'!E20</f>
        <v>Cubic Yard</v>
      </c>
      <c r="E14" s="52">
        <v>0</v>
      </c>
      <c r="F14" s="63"/>
      <c r="G14" s="51">
        <f t="shared" si="0"/>
        <v>0</v>
      </c>
      <c r="H14" s="48"/>
      <c r="I14" s="48"/>
    </row>
    <row r="15" spans="1:14" x14ac:dyDescent="0.25">
      <c r="A15" s="52">
        <v>13</v>
      </c>
      <c r="B15" s="53" t="str">
        <f>'[2]Original Items Condensed'!C21</f>
        <v>CDOT3110030</v>
      </c>
      <c r="C15" s="52" t="str">
        <f>'[2]Original Items Condensed'!D21</f>
        <v>PERVIOUS AGGREGATE SUBBASE</v>
      </c>
      <c r="D15" s="52" t="str">
        <f>'[2]Original Items Condensed'!E21</f>
        <v>Cubic Yard</v>
      </c>
      <c r="E15" s="52">
        <v>0</v>
      </c>
      <c r="F15" s="63"/>
      <c r="G15" s="51">
        <f t="shared" si="0"/>
        <v>0</v>
      </c>
      <c r="H15" s="48"/>
      <c r="I15" s="48"/>
    </row>
    <row r="16" spans="1:14" x14ac:dyDescent="0.25">
      <c r="A16" s="52">
        <v>14</v>
      </c>
      <c r="B16" s="53" t="str">
        <f>'[2]Original Items Condensed'!C22</f>
        <v>********</v>
      </c>
      <c r="C16" s="52" t="str">
        <f>'[2]Original Items Condensed'!D22</f>
        <v>BEDDING &amp; VOID OPENING AGGREGATES FOR PERMEABLE CONCRETE BLOCK PAVERS</v>
      </c>
      <c r="D16" s="52" t="str">
        <f>'[2]Original Items Condensed'!E22</f>
        <v>Cubic Yard</v>
      </c>
      <c r="E16" s="52">
        <v>0</v>
      </c>
      <c r="F16" s="63"/>
      <c r="G16" s="51">
        <f t="shared" si="0"/>
        <v>0</v>
      </c>
      <c r="H16" s="48"/>
      <c r="I16" s="48"/>
    </row>
    <row r="17" spans="1:13" x14ac:dyDescent="0.25">
      <c r="A17" s="52">
        <v>15</v>
      </c>
      <c r="B17" s="53" t="str">
        <f>'[2]Original Items Condensed'!C23</f>
        <v>********</v>
      </c>
      <c r="C17" s="52" t="str">
        <f>'[2]Original Items Condensed'!D23</f>
        <v>CRUSHED STONE (TEMPORARY USE)</v>
      </c>
      <c r="D17" s="52" t="str">
        <f>'[2]Original Items Condensed'!E23</f>
        <v>Ton</v>
      </c>
      <c r="E17" s="52">
        <v>60</v>
      </c>
      <c r="F17" s="63"/>
      <c r="G17" s="51">
        <f t="shared" si="0"/>
        <v>0</v>
      </c>
      <c r="H17" s="48"/>
      <c r="I17" s="48"/>
    </row>
    <row r="18" spans="1:13" x14ac:dyDescent="0.25">
      <c r="A18" s="52">
        <v>16</v>
      </c>
      <c r="B18" s="53">
        <f>'[2]Original Items Condensed'!C24</f>
        <v>35300200</v>
      </c>
      <c r="C18" s="52" t="str">
        <f>'[2]Original Items Condensed'!D24</f>
        <v>PORTLAND CEMENT CONCRETE BASE COURSE, 7 IN</v>
      </c>
      <c r="D18" s="52" t="str">
        <f>'[2]Original Items Condensed'!E24</f>
        <v>Square Yard</v>
      </c>
      <c r="E18" s="52">
        <v>32</v>
      </c>
      <c r="F18" s="63"/>
      <c r="G18" s="51">
        <f t="shared" si="0"/>
        <v>0</v>
      </c>
      <c r="H18" s="48"/>
      <c r="I18" s="48"/>
    </row>
    <row r="19" spans="1:13" x14ac:dyDescent="0.25">
      <c r="A19" s="52">
        <v>17</v>
      </c>
      <c r="B19" s="53">
        <f>'[2]Original Items Condensed'!C25</f>
        <v>35300400</v>
      </c>
      <c r="C19" s="52" t="str">
        <f>'[2]Original Items Condensed'!D25</f>
        <v>PORTLAND CEMENT CONCRETE BASE COURSE, 9 IN</v>
      </c>
      <c r="D19" s="52" t="str">
        <f>'[2]Original Items Condensed'!E25</f>
        <v>Square Yard</v>
      </c>
      <c r="E19" s="52">
        <v>0</v>
      </c>
      <c r="F19" s="63"/>
      <c r="G19" s="51">
        <f t="shared" si="0"/>
        <v>0</v>
      </c>
      <c r="H19" s="48"/>
      <c r="I19" s="48"/>
      <c r="M19" s="54"/>
    </row>
    <row r="20" spans="1:13" x14ac:dyDescent="0.25">
      <c r="A20" s="52">
        <v>18</v>
      </c>
      <c r="B20" s="53" t="str">
        <f>'[2]Original Items Condensed'!C26</f>
        <v>CDOT4230030</v>
      </c>
      <c r="C20" s="52" t="str">
        <f>'[2]Original Items Condensed'!D26</f>
        <v>HIGH EARLY STRENGTH PORTLAND CEMENT CONCRETE ALLEY PAVEMENT, 8 INCH</v>
      </c>
      <c r="D20" s="52" t="str">
        <f>'[2]Original Items Condensed'!E26</f>
        <v>Square Yard</v>
      </c>
      <c r="E20" s="52">
        <v>1642</v>
      </c>
      <c r="F20" s="63"/>
      <c r="G20" s="51">
        <f t="shared" si="0"/>
        <v>0</v>
      </c>
      <c r="H20" s="48"/>
      <c r="I20" s="48"/>
      <c r="M20" s="54"/>
    </row>
    <row r="21" spans="1:13" x14ac:dyDescent="0.25">
      <c r="A21" s="52">
        <v>19</v>
      </c>
      <c r="B21" s="53" t="str">
        <f>'[2]Original Items Condensed'!C27</f>
        <v>CDOT4230010</v>
      </c>
      <c r="C21" s="52" t="str">
        <f>'[2]Original Items Condensed'!D27</f>
        <v>HIGH EARLY STRENGTH PORTLAND CEMENT CONCRETE DRIVEWAY PAVEMENT, 8 INCH</v>
      </c>
      <c r="D21" s="52" t="str">
        <f>'[2]Original Items Condensed'!E27</f>
        <v>Square Yard</v>
      </c>
      <c r="E21" s="52">
        <v>0</v>
      </c>
      <c r="F21" s="63"/>
      <c r="G21" s="51">
        <f t="shared" si="0"/>
        <v>0</v>
      </c>
      <c r="H21" s="48"/>
      <c r="I21" s="48"/>
      <c r="M21" s="54"/>
    </row>
    <row r="22" spans="1:13" x14ac:dyDescent="0.25">
      <c r="A22" s="52">
        <v>20</v>
      </c>
      <c r="B22" s="53" t="str">
        <f>'[2]Original Items Condensed'!C28</f>
        <v>********</v>
      </c>
      <c r="C22" s="52" t="str">
        <f>'[2]Original Items Condensed'!D28</f>
        <v>HIGH EARLY STRENGTH PORTLAND CEMENT CONCRETE GARAGE APRON, 8 INCH</v>
      </c>
      <c r="D22" s="52" t="str">
        <f>'[2]Original Items Condensed'!E28</f>
        <v>Square Foot</v>
      </c>
      <c r="E22" s="52">
        <v>2356</v>
      </c>
      <c r="F22" s="63"/>
      <c r="G22" s="51">
        <f t="shared" si="0"/>
        <v>0</v>
      </c>
      <c r="H22" s="48"/>
      <c r="I22" s="48"/>
      <c r="M22" s="54"/>
    </row>
    <row r="23" spans="1:13" x14ac:dyDescent="0.25">
      <c r="A23" s="52">
        <v>21</v>
      </c>
      <c r="B23" s="53" t="str">
        <f>'[2]Original Items Condensed'!C29</f>
        <v>********</v>
      </c>
      <c r="C23" s="52" t="str">
        <f>'[2]Original Items Condensed'!D29</f>
        <v>HIGH EARLY STRENGTH PORTLAND CEMENT CONCRETE SIDEWALK, 8 INCH</v>
      </c>
      <c r="D23" s="52" t="str">
        <f>'[2]Original Items Condensed'!E29</f>
        <v>Square Foot</v>
      </c>
      <c r="E23" s="52">
        <v>766</v>
      </c>
      <c r="F23" s="63"/>
      <c r="G23" s="51">
        <f t="shared" si="0"/>
        <v>0</v>
      </c>
      <c r="H23" s="48"/>
      <c r="I23" s="48"/>
    </row>
    <row r="24" spans="1:13" x14ac:dyDescent="0.25">
      <c r="A24" s="52">
        <v>22</v>
      </c>
      <c r="B24" s="53" t="str">
        <f>'[2]Original Items Condensed'!C30</f>
        <v>********</v>
      </c>
      <c r="C24" s="52" t="str">
        <f>'[2]Original Items Condensed'!D30</f>
        <v>PORTLAND CEMENT CONCRETE SIDEWALK, 8 IN</v>
      </c>
      <c r="D24" s="52" t="str">
        <f>'[2]Original Items Condensed'!E30</f>
        <v>Square Foot</v>
      </c>
      <c r="E24" s="52">
        <v>0</v>
      </c>
      <c r="F24" s="63"/>
      <c r="G24" s="51">
        <f t="shared" si="0"/>
        <v>0</v>
      </c>
      <c r="H24" s="48"/>
      <c r="I24" s="48"/>
    </row>
    <row r="25" spans="1:13" x14ac:dyDescent="0.25">
      <c r="A25" s="52">
        <v>23</v>
      </c>
      <c r="B25" s="53" t="str">
        <f>'[2]Original Items Condensed'!C31</f>
        <v>********</v>
      </c>
      <c r="C25" s="52" t="str">
        <f>'[2]Original Items Condensed'!D31</f>
        <v>PORTLAND CEMENT CONCRETE SIDEWALK, 5 IN</v>
      </c>
      <c r="D25" s="52" t="str">
        <f>'[2]Original Items Condensed'!E31</f>
        <v>Square Foot</v>
      </c>
      <c r="E25" s="52">
        <v>231</v>
      </c>
      <c r="F25" s="63"/>
      <c r="G25" s="51">
        <f t="shared" si="0"/>
        <v>0</v>
      </c>
      <c r="H25" s="48"/>
      <c r="I25" s="48"/>
    </row>
    <row r="26" spans="1:13" x14ac:dyDescent="0.25">
      <c r="A26" s="52">
        <v>24</v>
      </c>
      <c r="B26" s="53" t="str">
        <f>'[2]Original Items Condensed'!C32</f>
        <v>********</v>
      </c>
      <c r="C26" s="52" t="str">
        <f>'[2]Original Items Condensed'!D32</f>
        <v>PORTLAND CEMENT CONCRETE ADA CURB RAMP, 5 IN</v>
      </c>
      <c r="D26" s="52" t="str">
        <f>'[2]Original Items Condensed'!E32</f>
        <v>Square Foot</v>
      </c>
      <c r="E26" s="52">
        <v>188</v>
      </c>
      <c r="F26" s="63"/>
      <c r="G26" s="51">
        <f t="shared" si="0"/>
        <v>0</v>
      </c>
      <c r="H26" s="48"/>
      <c r="I26" s="48"/>
    </row>
    <row r="27" spans="1:13" x14ac:dyDescent="0.25">
      <c r="A27" s="52">
        <v>25</v>
      </c>
      <c r="B27" s="53" t="str">
        <f>'[2]Original Items Condensed'!C33</f>
        <v>********</v>
      </c>
      <c r="C27" s="52" t="str">
        <f>'[2]Original Items Condensed'!D33</f>
        <v>HIGH EARLY STRENGTH PORTLAND CEMENT CONCRETE ADA CURB RAMP, 8 INCH</v>
      </c>
      <c r="D27" s="52" t="str">
        <f>'[2]Original Items Condensed'!E33</f>
        <v>Square Foot</v>
      </c>
      <c r="E27" s="52">
        <v>0</v>
      </c>
      <c r="F27" s="63"/>
      <c r="G27" s="51">
        <f t="shared" si="0"/>
        <v>0</v>
      </c>
      <c r="H27" s="48"/>
      <c r="I27" s="48"/>
    </row>
    <row r="28" spans="1:13" x14ac:dyDescent="0.25">
      <c r="A28" s="52">
        <v>26</v>
      </c>
      <c r="B28" s="53" t="str">
        <f>'[2]Original Items Condensed'!C34</f>
        <v>********</v>
      </c>
      <c r="C28" s="52" t="str">
        <f>'[2]Original Items Condensed'!D34</f>
        <v>DRILL AND GROUT DOWELS AND TIE BARS</v>
      </c>
      <c r="D28" s="52" t="str">
        <f>'[2]Original Items Condensed'!E34</f>
        <v>Each</v>
      </c>
      <c r="E28" s="52">
        <v>227</v>
      </c>
      <c r="F28" s="63"/>
      <c r="G28" s="51">
        <f t="shared" si="0"/>
        <v>0</v>
      </c>
      <c r="H28" s="48"/>
      <c r="I28" s="48"/>
    </row>
    <row r="29" spans="1:13" x14ac:dyDescent="0.25">
      <c r="A29" s="52">
        <v>27</v>
      </c>
      <c r="B29" s="53" t="str">
        <f>'[2]Original Items Condensed'!C35</f>
        <v>********</v>
      </c>
      <c r="C29" s="52" t="str">
        <f>'[2]Original Items Condensed'!D35</f>
        <v>PORTLAND CEMENT CONCRETE COLLAR FOR PERMEABLE BLOCK PAVERS, POROUS TILE PAVERS, OR PERVIOUS HMA</v>
      </c>
      <c r="D29" s="52" t="str">
        <f>'[2]Original Items Condensed'!E35</f>
        <v>Foot</v>
      </c>
      <c r="E29" s="52">
        <v>0</v>
      </c>
      <c r="F29" s="63"/>
      <c r="G29" s="51">
        <f t="shared" si="0"/>
        <v>0</v>
      </c>
      <c r="H29" s="48"/>
      <c r="I29" s="48"/>
    </row>
    <row r="30" spans="1:13" x14ac:dyDescent="0.25">
      <c r="A30" s="52">
        <v>28</v>
      </c>
      <c r="B30" s="53" t="str">
        <f>'[2]Original Items Condensed'!C36</f>
        <v>********</v>
      </c>
      <c r="C30" s="52" t="str">
        <f>'[2]Original Items Condensed'!D36</f>
        <v>PERMEABLE CONCRETE BLOCK PAVERS</v>
      </c>
      <c r="D30" s="52" t="str">
        <f>'[2]Original Items Condensed'!E36</f>
        <v>Square Foot</v>
      </c>
      <c r="E30" s="52">
        <v>0</v>
      </c>
      <c r="F30" s="63"/>
      <c r="G30" s="51">
        <f t="shared" si="0"/>
        <v>0</v>
      </c>
      <c r="H30" s="48"/>
      <c r="I30" s="48"/>
    </row>
    <row r="31" spans="1:13" x14ac:dyDescent="0.25">
      <c r="A31" s="52">
        <v>29</v>
      </c>
      <c r="B31" s="53" t="str">
        <f>'[2]Original Items Condensed'!C37</f>
        <v>********</v>
      </c>
      <c r="C31" s="52" t="str">
        <f>'[2]Original Items Condensed'!D37</f>
        <v>GREEN ALLEY IDENTIFIER CONCRETE STAMP</v>
      </c>
      <c r="D31" s="52" t="str">
        <f>'[2]Original Items Condensed'!E37</f>
        <v>Each</v>
      </c>
      <c r="E31" s="52">
        <v>3</v>
      </c>
      <c r="F31" s="63"/>
      <c r="G31" s="51">
        <f t="shared" si="0"/>
        <v>0</v>
      </c>
      <c r="H31" s="48"/>
      <c r="I31" s="48"/>
    </row>
    <row r="32" spans="1:13" x14ac:dyDescent="0.25">
      <c r="A32" s="52">
        <v>30</v>
      </c>
      <c r="B32" s="53">
        <f>'[2]Original Items Condensed'!C38</f>
        <v>40600200</v>
      </c>
      <c r="C32" s="52" t="str">
        <f>'[2]Original Items Condensed'!D38</f>
        <v>BITUMINOUS MATERIALS (TACK COAT)</v>
      </c>
      <c r="D32" s="52" t="str">
        <f>'[2]Original Items Condensed'!E38</f>
        <v>Pound</v>
      </c>
      <c r="E32" s="52">
        <v>15</v>
      </c>
      <c r="F32" s="63"/>
      <c r="G32" s="51">
        <f t="shared" si="0"/>
        <v>0</v>
      </c>
      <c r="H32" s="48"/>
      <c r="I32" s="48"/>
    </row>
    <row r="33" spans="1:9" x14ac:dyDescent="0.25">
      <c r="A33" s="52">
        <v>31</v>
      </c>
      <c r="B33" s="53">
        <f>'[2]Original Items Condensed'!C39</f>
        <v>4060105</v>
      </c>
      <c r="C33" s="52" t="str">
        <f>'[2]Original Items Condensed'!D39</f>
        <v>HOT-MIX ASPHALT SURFACE COURSE, IL-9.5L, MIX "C", N30 (CDOT)</v>
      </c>
      <c r="D33" s="52" t="str">
        <f>'[2]Original Items Condensed'!E39</f>
        <v>Ton</v>
      </c>
      <c r="E33" s="52">
        <v>0</v>
      </c>
      <c r="F33" s="63"/>
      <c r="G33" s="51">
        <f t="shared" si="0"/>
        <v>0</v>
      </c>
      <c r="H33" s="48"/>
      <c r="I33" s="48"/>
    </row>
    <row r="34" spans="1:9" x14ac:dyDescent="0.25">
      <c r="A34" s="52">
        <v>32</v>
      </c>
      <c r="B34" s="53">
        <f>'[2]Original Items Condensed'!C40</f>
        <v>40603085</v>
      </c>
      <c r="C34" s="52" t="str">
        <f>'[2]Original Items Condensed'!D40</f>
        <v>HOT-MIX ASPHALT BINDER COURSE, N70</v>
      </c>
      <c r="D34" s="52" t="str">
        <f>'[2]Original Items Condensed'!E40</f>
        <v>Ton</v>
      </c>
      <c r="E34" s="52">
        <v>0</v>
      </c>
      <c r="F34" s="63"/>
      <c r="G34" s="51">
        <f t="shared" si="0"/>
        <v>0</v>
      </c>
      <c r="H34" s="48"/>
      <c r="I34" s="48"/>
    </row>
    <row r="35" spans="1:9" x14ac:dyDescent="0.25">
      <c r="A35" s="52">
        <v>33</v>
      </c>
      <c r="B35" s="53" t="str">
        <f>'[2]Original Items Condensed'!C41</f>
        <v>********</v>
      </c>
      <c r="C35" s="52" t="str">
        <f>'[2]Original Items Condensed'!D41</f>
        <v>HOT-MIX ASPHALT, REMOVE AND RESURFACE, N30</v>
      </c>
      <c r="D35" s="52" t="str">
        <f>'[2]Original Items Condensed'!E41</f>
        <v>Square Yard</v>
      </c>
      <c r="E35" s="52">
        <v>0</v>
      </c>
      <c r="F35" s="63"/>
      <c r="G35" s="51">
        <f t="shared" si="0"/>
        <v>0</v>
      </c>
      <c r="H35" s="48"/>
      <c r="I35" s="48"/>
    </row>
    <row r="36" spans="1:9" x14ac:dyDescent="0.25">
      <c r="A36" s="52">
        <v>34</v>
      </c>
      <c r="B36" s="53" t="str">
        <f>'[2]Original Items Condensed'!C42</f>
        <v>********</v>
      </c>
      <c r="C36" s="52" t="str">
        <f>'[2]Original Items Condensed'!D42</f>
        <v>HOT-MIX ASPHALT SURFACE COURSE, PATCH, N30 (HAND METHOD)</v>
      </c>
      <c r="D36" s="52" t="str">
        <f>'[2]Original Items Condensed'!E42</f>
        <v>Ton</v>
      </c>
      <c r="E36" s="52">
        <v>6</v>
      </c>
      <c r="F36" s="63"/>
      <c r="G36" s="51">
        <f t="shared" si="0"/>
        <v>0</v>
      </c>
      <c r="H36" s="48"/>
      <c r="I36" s="48"/>
    </row>
    <row r="37" spans="1:9" x14ac:dyDescent="0.25">
      <c r="A37" s="52">
        <v>35</v>
      </c>
      <c r="B37" s="53" t="str">
        <f>'[2]Original Items Condensed'!C43</f>
        <v>********</v>
      </c>
      <c r="C37" s="52" t="str">
        <f>'[2]Original Items Condensed'!D43</f>
        <v>HOT-MIX ASPHALT SURFACE COURSE, PATCH, N70 (HAND METHOD)</v>
      </c>
      <c r="D37" s="52" t="str">
        <f>'[2]Original Items Condensed'!E43</f>
        <v>Ton</v>
      </c>
      <c r="E37" s="52">
        <v>0</v>
      </c>
      <c r="F37" s="63"/>
      <c r="G37" s="51">
        <f t="shared" si="0"/>
        <v>0</v>
      </c>
      <c r="H37" s="48"/>
      <c r="I37" s="48"/>
    </row>
    <row r="38" spans="1:9" x14ac:dyDescent="0.25">
      <c r="A38" s="52">
        <v>36</v>
      </c>
      <c r="B38" s="53">
        <f>'[2]Original Items Condensed'!C44</f>
        <v>60600605</v>
      </c>
      <c r="C38" s="52" t="str">
        <f>'[2]Original Items Condensed'!D44</f>
        <v>CONCRETE CURB, TYPE B</v>
      </c>
      <c r="D38" s="52" t="str">
        <f>'[2]Original Items Condensed'!E44</f>
        <v>Foot</v>
      </c>
      <c r="E38" s="52">
        <v>131</v>
      </c>
      <c r="F38" s="63"/>
      <c r="G38" s="51">
        <f t="shared" si="0"/>
        <v>0</v>
      </c>
      <c r="H38" s="48"/>
      <c r="I38" s="48"/>
    </row>
    <row r="39" spans="1:9" x14ac:dyDescent="0.25">
      <c r="A39" s="52">
        <v>37</v>
      </c>
      <c r="B39" s="53" t="str">
        <f>'[2]Original Items Condensed'!C45</f>
        <v>********</v>
      </c>
      <c r="C39" s="52" t="str">
        <f>'[2]Original Items Condensed'!D45</f>
        <v>HIGH EARLY STRENGTH PORTLAND CEMENT CONCRETE COMBINATION CURB AND GUTTER, TYPE B-V.12</v>
      </c>
      <c r="D39" s="52" t="str">
        <f>'[2]Original Items Condensed'!E45</f>
        <v>Foot</v>
      </c>
      <c r="E39" s="52">
        <v>72</v>
      </c>
      <c r="F39" s="63"/>
      <c r="G39" s="51">
        <f t="shared" si="0"/>
        <v>0</v>
      </c>
      <c r="H39" s="48"/>
      <c r="I39" s="48"/>
    </row>
    <row r="40" spans="1:9" x14ac:dyDescent="0.25">
      <c r="A40" s="52">
        <v>38</v>
      </c>
      <c r="B40" s="53" t="str">
        <f>'[2]Original Items Condensed'!C46</f>
        <v>CDOT 6060020</v>
      </c>
      <c r="C40" s="52" t="str">
        <f>'[2]Original Items Condensed'!D46</f>
        <v>COMBINATION CONCRETE CURB AND GUTTER, TYPE B-V.12</v>
      </c>
      <c r="D40" s="52" t="str">
        <f>'[2]Original Items Condensed'!E46</f>
        <v>Foot</v>
      </c>
      <c r="E40" s="52">
        <v>68</v>
      </c>
      <c r="F40" s="63"/>
      <c r="G40" s="51">
        <f t="shared" si="0"/>
        <v>0</v>
      </c>
      <c r="H40" s="48"/>
      <c r="I40" s="48"/>
    </row>
    <row r="41" spans="1:9" x14ac:dyDescent="0.25">
      <c r="A41" s="52">
        <v>39</v>
      </c>
      <c r="B41" s="53" t="str">
        <f>'[2]Original Items Condensed'!C47</f>
        <v>********</v>
      </c>
      <c r="C41" s="52" t="str">
        <f>'[2]Original Items Condensed'!D47</f>
        <v>MANHOLE, 3 FT DIAMETER, TYPE A, FRAME AND CLOSED LID (CITY OF CHICAGO)</v>
      </c>
      <c r="D41" s="52" t="str">
        <f>'[2]Original Items Condensed'!E47</f>
        <v>Each</v>
      </c>
      <c r="E41" s="52">
        <v>0</v>
      </c>
      <c r="F41" s="63"/>
      <c r="G41" s="51">
        <f t="shared" si="0"/>
        <v>0</v>
      </c>
      <c r="H41" s="48"/>
      <c r="I41" s="48"/>
    </row>
    <row r="42" spans="1:9" x14ac:dyDescent="0.25">
      <c r="A42" s="52">
        <v>40</v>
      </c>
      <c r="B42" s="53" t="str">
        <f>'[2]Original Items Condensed'!C48</f>
        <v>********</v>
      </c>
      <c r="C42" s="52" t="str">
        <f>'[2]Original Items Condensed'!D48</f>
        <v>CATCH BASINS, TYPE A, SPECIAL, 3 FT DIAMETER, TYPE 1 FRAME, OPEN LID (CITY OF CHICAGO)</v>
      </c>
      <c r="D42" s="52" t="str">
        <f>'[2]Original Items Condensed'!E48</f>
        <v>Each</v>
      </c>
      <c r="E42" s="52">
        <v>0</v>
      </c>
      <c r="F42" s="63"/>
      <c r="G42" s="51">
        <f t="shared" si="0"/>
        <v>0</v>
      </c>
      <c r="H42" s="48"/>
      <c r="I42" s="48"/>
    </row>
    <row r="43" spans="1:9" x14ac:dyDescent="0.25">
      <c r="A43" s="52">
        <v>41</v>
      </c>
      <c r="B43" s="53" t="str">
        <f>'[2]Original Items Condensed'!C49</f>
        <v>CDOT6020010</v>
      </c>
      <c r="C43" s="52" t="str">
        <f>'[2]Original Items Condensed'!D49</f>
        <v>CATCH BASINS, TYPE A, 4 FT DIAMETER, TYPE 1 FRAME, OPEN LID (CITY OF CHICAGO)</v>
      </c>
      <c r="D43" s="52" t="str">
        <f>'[2]Original Items Condensed'!E49</f>
        <v>Each</v>
      </c>
      <c r="E43" s="52">
        <v>2</v>
      </c>
      <c r="F43" s="63"/>
      <c r="G43" s="51">
        <f t="shared" si="0"/>
        <v>0</v>
      </c>
      <c r="H43" s="48"/>
      <c r="I43" s="48"/>
    </row>
    <row r="44" spans="1:9" x14ac:dyDescent="0.25">
      <c r="A44" s="52">
        <v>42</v>
      </c>
      <c r="B44" s="53" t="str">
        <f>'[2]Original Items Condensed'!C50</f>
        <v>********</v>
      </c>
      <c r="C44" s="52" t="str">
        <f>'[2]Original Items Condensed'!D50</f>
        <v>DRAINAGE AND UTILITY STRUCTURES TO BE ADJUSTED</v>
      </c>
      <c r="D44" s="52" t="str">
        <f>'[2]Original Items Condensed'!E50</f>
        <v>Each</v>
      </c>
      <c r="E44" s="52">
        <v>6</v>
      </c>
      <c r="F44" s="63"/>
      <c r="G44" s="51">
        <f t="shared" si="0"/>
        <v>0</v>
      </c>
      <c r="H44" s="48"/>
      <c r="I44" s="48"/>
    </row>
    <row r="45" spans="1:9" x14ac:dyDescent="0.25">
      <c r="A45" s="52">
        <v>43</v>
      </c>
      <c r="B45" s="53" t="str">
        <f>'[2]Original Items Condensed'!C51</f>
        <v>********</v>
      </c>
      <c r="C45" s="52" t="str">
        <f>'[2]Original Items Condensed'!D51</f>
        <v>VORTEX RESTRICTOR</v>
      </c>
      <c r="D45" s="52" t="str">
        <f>'[2]Original Items Condensed'!E51</f>
        <v>Each</v>
      </c>
      <c r="E45" s="52">
        <v>0</v>
      </c>
      <c r="F45" s="63"/>
      <c r="G45" s="51">
        <f t="shared" si="0"/>
        <v>0</v>
      </c>
      <c r="H45" s="48"/>
      <c r="I45" s="48"/>
    </row>
    <row r="46" spans="1:9" x14ac:dyDescent="0.25">
      <c r="A46" s="52">
        <v>44</v>
      </c>
      <c r="B46" s="53" t="str">
        <f>'[2]Original Items Condensed'!C52</f>
        <v>********</v>
      </c>
      <c r="C46" s="52" t="str">
        <f>'[2]Original Items Condensed'!D52</f>
        <v>STORM SEWERS, EXTRA STRENGTH VITRIFIED CLAY PIPE, 8 IN</v>
      </c>
      <c r="D46" s="52" t="str">
        <f>'[2]Original Items Condensed'!E52</f>
        <v>Foot</v>
      </c>
      <c r="E46" s="52">
        <v>0</v>
      </c>
      <c r="F46" s="63"/>
      <c r="G46" s="51">
        <f t="shared" si="0"/>
        <v>0</v>
      </c>
      <c r="H46" s="48"/>
      <c r="I46" s="48"/>
    </row>
    <row r="47" spans="1:9" x14ac:dyDescent="0.25">
      <c r="A47" s="52">
        <v>45</v>
      </c>
      <c r="B47" s="53" t="str">
        <f>'[2]Original Items Condensed'!C53</f>
        <v>********</v>
      </c>
      <c r="C47" s="52" t="str">
        <f>'[2]Original Items Condensed'!D53</f>
        <v>STORM SEWERS, DUCTILE IRON PIPE, 18 IN</v>
      </c>
      <c r="D47" s="52" t="str">
        <f>'[2]Original Items Condensed'!E53</f>
        <v>Foot</v>
      </c>
      <c r="E47" s="52">
        <v>0</v>
      </c>
      <c r="F47" s="63"/>
      <c r="G47" s="51">
        <f t="shared" si="0"/>
        <v>0</v>
      </c>
      <c r="H47" s="48"/>
      <c r="I47" s="48"/>
    </row>
    <row r="48" spans="1:9" x14ac:dyDescent="0.25">
      <c r="A48" s="52">
        <v>46</v>
      </c>
      <c r="B48" s="53" t="str">
        <f>'[2]Original Items Condensed'!C54</f>
        <v>********</v>
      </c>
      <c r="C48" s="52" t="str">
        <f>'[2]Original Items Condensed'!D54</f>
        <v>STORM SEWERS, EXTRA STRENGTH VITRIFIED CLAY PIPE, 15 IN</v>
      </c>
      <c r="D48" s="52" t="str">
        <f>'[2]Original Items Condensed'!E54</f>
        <v>Foot</v>
      </c>
      <c r="E48" s="52">
        <v>0</v>
      </c>
      <c r="F48" s="63"/>
      <c r="G48" s="51">
        <f t="shared" si="0"/>
        <v>0</v>
      </c>
      <c r="H48" s="48"/>
      <c r="I48" s="48"/>
    </row>
    <row r="49" spans="1:9" x14ac:dyDescent="0.25">
      <c r="A49" s="52">
        <v>47</v>
      </c>
      <c r="B49" s="53" t="str">
        <f>'[2]Original Items Condensed'!C55</f>
        <v>********</v>
      </c>
      <c r="C49" s="52" t="str">
        <f>'[2]Original Items Condensed'!D55</f>
        <v>STORM SEWERS, EXTRA STRENGTH VITRIFIED CLAY PIPE, 18 IN</v>
      </c>
      <c r="D49" s="52" t="str">
        <f>'[2]Original Items Condensed'!E55</f>
        <v>Foot</v>
      </c>
      <c r="E49" s="52">
        <v>0</v>
      </c>
      <c r="F49" s="63"/>
      <c r="G49" s="51">
        <f t="shared" si="0"/>
        <v>0</v>
      </c>
      <c r="H49" s="48"/>
      <c r="I49" s="48"/>
    </row>
    <row r="50" spans="1:9" x14ac:dyDescent="0.25">
      <c r="A50" s="52">
        <v>48</v>
      </c>
      <c r="B50" s="53" t="str">
        <f>'[2]Original Items Condensed'!C56</f>
        <v>CDOT6050010</v>
      </c>
      <c r="C50" s="52" t="str">
        <f>'[2]Original Items Condensed'!D56</f>
        <v>REMOVING MANHOLES</v>
      </c>
      <c r="D50" s="52" t="str">
        <f>'[2]Original Items Condensed'!E56</f>
        <v>Each</v>
      </c>
      <c r="E50" s="52">
        <v>0</v>
      </c>
      <c r="F50" s="63"/>
      <c r="G50" s="51">
        <f t="shared" si="0"/>
        <v>0</v>
      </c>
      <c r="H50" s="48"/>
      <c r="I50" s="48"/>
    </row>
    <row r="51" spans="1:9" x14ac:dyDescent="0.25">
      <c r="A51" s="52">
        <v>49</v>
      </c>
      <c r="B51" s="53" t="str">
        <f>'[2]Original Items Condensed'!C57</f>
        <v>CDOT6050020</v>
      </c>
      <c r="C51" s="52" t="str">
        <f>'[2]Original Items Condensed'!D57</f>
        <v>REMOVING CATCH BASINS</v>
      </c>
      <c r="D51" s="52" t="str">
        <f>'[2]Original Items Condensed'!E57</f>
        <v>Each</v>
      </c>
      <c r="E51" s="52">
        <v>2</v>
      </c>
      <c r="F51" s="63"/>
      <c r="G51" s="51">
        <f t="shared" si="0"/>
        <v>0</v>
      </c>
      <c r="H51" s="48"/>
      <c r="I51" s="48"/>
    </row>
    <row r="52" spans="1:9" x14ac:dyDescent="0.25">
      <c r="A52" s="52">
        <v>50</v>
      </c>
      <c r="B52" s="53" t="str">
        <f>'[2]Original Items Condensed'!C58</f>
        <v>********</v>
      </c>
      <c r="C52" s="52" t="str">
        <f>'[2]Original Items Condensed'!D58</f>
        <v>SEWER CLEANING AND TELEVISING</v>
      </c>
      <c r="D52" s="52" t="str">
        <f>'[2]Original Items Condensed'!E58</f>
        <v>Foot</v>
      </c>
      <c r="E52" s="52">
        <v>192</v>
      </c>
      <c r="F52" s="63"/>
      <c r="G52" s="51">
        <f t="shared" si="0"/>
        <v>0</v>
      </c>
      <c r="H52" s="48"/>
      <c r="I52" s="48"/>
    </row>
    <row r="53" spans="1:9" x14ac:dyDescent="0.25">
      <c r="A53" s="52">
        <v>51</v>
      </c>
      <c r="B53" s="53" t="str">
        <f>'[2]Original Items Condensed'!C59</f>
        <v>********</v>
      </c>
      <c r="C53" s="52" t="str">
        <f>'[2]Original Items Condensed'!D59</f>
        <v>CATCH BASINS, MANHOLES, WATER VALVES, ROUNDWAYS, AND INLETS TO BE CLEANED</v>
      </c>
      <c r="D53" s="52" t="str">
        <f>'[2]Original Items Condensed'!E59</f>
        <v>Each</v>
      </c>
      <c r="E53" s="52">
        <v>4</v>
      </c>
      <c r="F53" s="63"/>
      <c r="G53" s="51">
        <f t="shared" si="0"/>
        <v>0</v>
      </c>
      <c r="H53" s="48"/>
      <c r="I53" s="48"/>
    </row>
    <row r="54" spans="1:9" x14ac:dyDescent="0.25">
      <c r="A54" s="52">
        <v>52</v>
      </c>
      <c r="B54" s="53">
        <f>'[2]Original Items Condensed'!C60</f>
        <v>60100085</v>
      </c>
      <c r="C54" s="52" t="str">
        <f>'[2]Original Items Condensed'!D60</f>
        <v>GEOTECHNICAL FABRIC</v>
      </c>
      <c r="D54" s="52" t="str">
        <f>'[2]Original Items Condensed'!E60</f>
        <v>Square Yard</v>
      </c>
      <c r="E54" s="52">
        <v>0</v>
      </c>
      <c r="F54" s="63"/>
      <c r="G54" s="51">
        <f t="shared" si="0"/>
        <v>0</v>
      </c>
      <c r="H54" s="48"/>
      <c r="I54" s="48"/>
    </row>
    <row r="55" spans="1:9" x14ac:dyDescent="0.25">
      <c r="A55" s="52">
        <v>53</v>
      </c>
      <c r="B55" s="53" t="str">
        <f>'[2]Original Items Condensed'!C61</f>
        <v>CDOT2110010</v>
      </c>
      <c r="C55" s="52" t="str">
        <f>'[2]Original Items Condensed'!D61</f>
        <v>PULVERIZED TOPSOIL MIX</v>
      </c>
      <c r="D55" s="52" t="str">
        <f>'[2]Original Items Condensed'!E61</f>
        <v>Cubic Yard</v>
      </c>
      <c r="E55" s="52">
        <v>14</v>
      </c>
      <c r="F55" s="63"/>
      <c r="G55" s="51">
        <f t="shared" si="0"/>
        <v>0</v>
      </c>
      <c r="H55" s="48"/>
      <c r="I55" s="48"/>
    </row>
    <row r="56" spans="1:9" x14ac:dyDescent="0.25">
      <c r="A56" s="52">
        <v>54</v>
      </c>
      <c r="B56" s="53" t="str">
        <f>'[2]Original Items Condensed'!C62</f>
        <v>********</v>
      </c>
      <c r="C56" s="52" t="str">
        <f>'[2]Original Items Condensed'!D62</f>
        <v>HYDRAULIC SEEDING</v>
      </c>
      <c r="D56" s="52" t="str">
        <f>'[2]Original Items Condensed'!E62</f>
        <v>Square Yard</v>
      </c>
      <c r="E56" s="52">
        <v>25</v>
      </c>
      <c r="F56" s="63"/>
      <c r="G56" s="51">
        <f t="shared" si="0"/>
        <v>0</v>
      </c>
      <c r="H56" s="48"/>
      <c r="I56" s="48"/>
    </row>
    <row r="57" spans="1:9" x14ac:dyDescent="0.25">
      <c r="A57" s="52">
        <v>55</v>
      </c>
      <c r="B57" s="53" t="str">
        <f>'[2]Original Items Condensed'!C63</f>
        <v>********</v>
      </c>
      <c r="C57" s="52" t="str">
        <f>'[2]Original Items Condensed'!D63</f>
        <v>CONSTRUCTION SIGN</v>
      </c>
      <c r="D57" s="52" t="str">
        <f>'[2]Original Items Condensed'!E63</f>
        <v>Square Foot</v>
      </c>
      <c r="E57" s="52">
        <v>64</v>
      </c>
      <c r="F57" s="63"/>
      <c r="G57" s="51">
        <f t="shared" si="0"/>
        <v>0</v>
      </c>
      <c r="H57" s="48"/>
      <c r="I57" s="48"/>
    </row>
    <row r="58" spans="1:9" x14ac:dyDescent="0.25">
      <c r="A58" s="52">
        <v>56</v>
      </c>
      <c r="B58" s="53" t="str">
        <f>'[2]Original Items Condensed'!C64</f>
        <v>********</v>
      </c>
      <c r="C58" s="52" t="str">
        <f>'[2]Original Items Condensed'!D64</f>
        <v>PREMOLDED RUBBER SPEED HUMPS</v>
      </c>
      <c r="D58" s="52" t="str">
        <f>'[2]Original Items Condensed'!E64</f>
        <v>Each</v>
      </c>
      <c r="E58" s="52">
        <v>2</v>
      </c>
      <c r="F58" s="63"/>
      <c r="G58" s="51">
        <f t="shared" si="0"/>
        <v>0</v>
      </c>
      <c r="H58" s="48"/>
      <c r="I58" s="48"/>
    </row>
    <row r="59" spans="1:9" x14ac:dyDescent="0.25">
      <c r="A59" s="52">
        <v>57</v>
      </c>
      <c r="B59" s="53" t="str">
        <f>'[2]Original Items Condensed'!C65</f>
        <v>********</v>
      </c>
      <c r="C59" s="52" t="str">
        <f>'[2]Original Items Condensed'!D65</f>
        <v>REMOVE AND RELOCATE SIGN PANEL AND POLE ASSEMBLY</v>
      </c>
      <c r="D59" s="52" t="str">
        <f>'[2]Original Items Condensed'!E65</f>
        <v>Each</v>
      </c>
      <c r="E59" s="52">
        <v>0</v>
      </c>
      <c r="F59" s="63"/>
      <c r="G59" s="51">
        <f t="shared" si="0"/>
        <v>0</v>
      </c>
      <c r="H59" s="48"/>
      <c r="I59" s="48"/>
    </row>
    <row r="60" spans="1:9" ht="15.75" thickBot="1" x14ac:dyDescent="0.3">
      <c r="A60" s="49"/>
      <c r="B60" s="50"/>
      <c r="C60" s="49"/>
      <c r="D60" s="49"/>
      <c r="E60" s="49"/>
      <c r="F60" s="48"/>
      <c r="G60" s="48"/>
      <c r="H60" s="48"/>
      <c r="I60" s="48"/>
    </row>
    <row r="61" spans="1:9" ht="15.75" thickBot="1" x14ac:dyDescent="0.3">
      <c r="C61" s="244" t="s">
        <v>71</v>
      </c>
      <c r="D61" s="245"/>
      <c r="E61" s="245"/>
      <c r="F61" s="245"/>
      <c r="G61" s="61">
        <f>SUM(G3:G59)</f>
        <v>0</v>
      </c>
      <c r="H61"/>
      <c r="I61"/>
    </row>
  </sheetData>
  <sheetProtection algorithmName="SHA-512" hashValue="DnEJ/MnBV+Sbr9223hJN53HmkERuTOSMISw33wH5UJYzX/5Fw3Thit3pxi5f4viS54OZ/I68shZ8gvG7Iz3Alg==" saltValue="jyMG8tWNjuj5XaGgrn4apQ==" spinCount="100000" sheet="1" objects="1" scenarios="1" selectLockedCells="1"/>
  <mergeCells count="2">
    <mergeCell ref="A1:G1"/>
    <mergeCell ref="C61:F61"/>
  </mergeCells>
  <pageMargins left="0.7" right="0.7" top="0.75" bottom="0.75" header="0.3" footer="0.3"/>
  <pageSetup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665B39-A7B6-403C-BCFB-BF98A8A976E0}">
  <sheetPr>
    <tabColor rgb="FFDDD9C4"/>
  </sheetPr>
  <dimension ref="A1:N61"/>
  <sheetViews>
    <sheetView workbookViewId="0">
      <selection activeCell="F3" sqref="F3"/>
    </sheetView>
  </sheetViews>
  <sheetFormatPr defaultRowHeight="15" x14ac:dyDescent="0.25"/>
  <cols>
    <col min="1" max="1" width="4.28515625" bestFit="1" customWidth="1"/>
    <col min="2" max="2" width="13.7109375" bestFit="1" customWidth="1"/>
    <col min="3" max="3" width="89.5703125" bestFit="1" customWidth="1"/>
    <col min="4" max="4" width="9.5703125" bestFit="1" customWidth="1"/>
    <col min="5" max="5" width="8.5703125" bestFit="1" customWidth="1"/>
    <col min="6" max="6" width="9.28515625" style="47" bestFit="1" customWidth="1"/>
    <col min="7" max="7" width="13.5703125" style="47" bestFit="1" customWidth="1"/>
    <col min="8" max="8" width="14.28515625" style="47" bestFit="1" customWidth="1"/>
    <col min="9" max="9" width="11.7109375" style="47"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38" customHeight="1" x14ac:dyDescent="0.25">
      <c r="A1" s="248" t="s">
        <v>99</v>
      </c>
      <c r="B1" s="248"/>
      <c r="C1" s="248"/>
      <c r="D1" s="248"/>
      <c r="E1" s="248"/>
      <c r="F1" s="248"/>
      <c r="G1" s="248"/>
    </row>
    <row r="2" spans="1:14" ht="63" customHeight="1" x14ac:dyDescent="0.25">
      <c r="A2" s="59" t="s">
        <v>63</v>
      </c>
      <c r="B2" s="59" t="s">
        <v>64</v>
      </c>
      <c r="C2" s="59" t="s">
        <v>62</v>
      </c>
      <c r="D2" s="59" t="s">
        <v>61</v>
      </c>
      <c r="E2" s="58" t="s">
        <v>60</v>
      </c>
      <c r="F2" s="57" t="s">
        <v>59</v>
      </c>
      <c r="G2" s="57" t="s">
        <v>58</v>
      </c>
      <c r="H2" s="56"/>
      <c r="I2" s="56"/>
    </row>
    <row r="3" spans="1:14" x14ac:dyDescent="0.25">
      <c r="A3" s="52">
        <v>1</v>
      </c>
      <c r="B3" s="53" t="str">
        <f>'[2]Original Items Condensed'!C9</f>
        <v>********</v>
      </c>
      <c r="C3" s="52" t="str">
        <f>'[2]Original Items Condensed'!D9</f>
        <v>EARTH EXCAVATION (SOIL TO CCDD FACILITY)</v>
      </c>
      <c r="D3" s="52" t="str">
        <f>'[2]Original Items Condensed'!E9</f>
        <v>Cubic Yard</v>
      </c>
      <c r="E3" s="52">
        <v>0</v>
      </c>
      <c r="F3" s="63"/>
      <c r="G3" s="51">
        <f>E3*F3</f>
        <v>0</v>
      </c>
      <c r="H3" s="48"/>
      <c r="I3" s="48"/>
    </row>
    <row r="4" spans="1:14" x14ac:dyDescent="0.25">
      <c r="A4" s="52">
        <v>2</v>
      </c>
      <c r="B4" s="53" t="str">
        <f>'[2]Original Items Condensed'!C10</f>
        <v>********</v>
      </c>
      <c r="C4" s="52" t="str">
        <f>'[2]Original Items Condensed'!D10</f>
        <v>EARTH EXCAVATION (SOIL TO LANDFILL)</v>
      </c>
      <c r="D4" s="52" t="str">
        <f>'[2]Original Items Condensed'!E10</f>
        <v>Cubic Yard</v>
      </c>
      <c r="E4" s="52">
        <v>205</v>
      </c>
      <c r="F4" s="63"/>
      <c r="G4" s="51">
        <f t="shared" ref="G4:G59" si="0">E4*F4</f>
        <v>0</v>
      </c>
      <c r="H4" s="48"/>
      <c r="I4" s="48"/>
      <c r="N4" s="55"/>
    </row>
    <row r="5" spans="1:14" x14ac:dyDescent="0.25">
      <c r="A5" s="52">
        <v>3</v>
      </c>
      <c r="B5" s="53">
        <f>'[2]Original Items Condensed'!C11</f>
        <v>44000100</v>
      </c>
      <c r="C5" s="52" t="str">
        <f>'[2]Original Items Condensed'!D11</f>
        <v>PAVEMENT REMOVAL</v>
      </c>
      <c r="D5" s="52" t="str">
        <f>'[2]Original Items Condensed'!E11</f>
        <v>Square Yard</v>
      </c>
      <c r="E5" s="52">
        <v>11</v>
      </c>
      <c r="F5" s="63"/>
      <c r="G5" s="51">
        <f t="shared" si="0"/>
        <v>0</v>
      </c>
      <c r="H5" s="48"/>
      <c r="I5" s="48"/>
      <c r="N5" s="55"/>
    </row>
    <row r="6" spans="1:14" x14ac:dyDescent="0.25">
      <c r="A6" s="52">
        <v>4</v>
      </c>
      <c r="B6" s="53" t="str">
        <f>'[2]Original Items Condensed'!C12</f>
        <v>********</v>
      </c>
      <c r="C6" s="52" t="str">
        <f>'[2]Original Items Condensed'!D12</f>
        <v>DRIVEWAY AND ALLEY RETURN PAVEMENT REMOVAL</v>
      </c>
      <c r="D6" s="52" t="str">
        <f>'[2]Original Items Condensed'!E12</f>
        <v>Square Yard</v>
      </c>
      <c r="E6" s="52">
        <v>50</v>
      </c>
      <c r="F6" s="63"/>
      <c r="G6" s="51">
        <f t="shared" si="0"/>
        <v>0</v>
      </c>
      <c r="H6" s="48"/>
      <c r="I6" s="48"/>
      <c r="N6" s="55"/>
    </row>
    <row r="7" spans="1:14" x14ac:dyDescent="0.25">
      <c r="A7" s="52">
        <v>5</v>
      </c>
      <c r="B7" s="53">
        <f>'[2]Original Items Condensed'!C13</f>
        <v>44000300</v>
      </c>
      <c r="C7" s="52" t="str">
        <f>'[2]Original Items Condensed'!D13</f>
        <v>CURB REMOVAL</v>
      </c>
      <c r="D7" s="52" t="str">
        <f>'[2]Original Items Condensed'!E13</f>
        <v>Foot</v>
      </c>
      <c r="E7" s="52">
        <v>35</v>
      </c>
      <c r="F7" s="63"/>
      <c r="G7" s="51">
        <f t="shared" si="0"/>
        <v>0</v>
      </c>
      <c r="H7" s="48"/>
      <c r="I7" s="48"/>
      <c r="N7" s="55"/>
    </row>
    <row r="8" spans="1:14" x14ac:dyDescent="0.25">
      <c r="A8" s="52">
        <v>6</v>
      </c>
      <c r="B8" s="53">
        <f>'[2]Original Items Condensed'!C14</f>
        <v>44000500</v>
      </c>
      <c r="C8" s="52" t="str">
        <f>'[2]Original Items Condensed'!D14</f>
        <v>COMBINATION CURB AND GUTTER REMOVAL</v>
      </c>
      <c r="D8" s="52" t="str">
        <f>'[2]Original Items Condensed'!E14</f>
        <v>Foot</v>
      </c>
      <c r="E8" s="52">
        <v>50</v>
      </c>
      <c r="F8" s="63"/>
      <c r="G8" s="51">
        <f t="shared" si="0"/>
        <v>0</v>
      </c>
      <c r="H8" s="48"/>
      <c r="I8" s="48"/>
      <c r="N8" s="55"/>
    </row>
    <row r="9" spans="1:14" x14ac:dyDescent="0.25">
      <c r="A9" s="52">
        <v>7</v>
      </c>
      <c r="B9" s="53">
        <f>'[2]Original Items Condensed'!C15</f>
        <v>44000600</v>
      </c>
      <c r="C9" s="52" t="str">
        <f>'[2]Original Items Condensed'!D15</f>
        <v>SIDEWALK REMOVAL</v>
      </c>
      <c r="D9" s="52" t="str">
        <f>'[2]Original Items Condensed'!E15</f>
        <v>Square Foot</v>
      </c>
      <c r="E9" s="52">
        <v>195</v>
      </c>
      <c r="F9" s="63"/>
      <c r="G9" s="51">
        <f t="shared" si="0"/>
        <v>0</v>
      </c>
      <c r="H9" s="48"/>
      <c r="I9" s="48"/>
      <c r="N9" s="55"/>
    </row>
    <row r="10" spans="1:14" x14ac:dyDescent="0.25">
      <c r="A10" s="52">
        <v>8</v>
      </c>
      <c r="B10" s="53" t="str">
        <f>'[2]Original Items Condensed'!C16</f>
        <v>CDOT4400020</v>
      </c>
      <c r="C10" s="52" t="str">
        <f>'[2]Original Items Condensed'!D16</f>
        <v>ALLEY PAVEMENT REMOVAL</v>
      </c>
      <c r="D10" s="52" t="str">
        <f>'[2]Original Items Condensed'!E16</f>
        <v>Square Yard</v>
      </c>
      <c r="E10" s="52">
        <v>369</v>
      </c>
      <c r="F10" s="63"/>
      <c r="G10" s="51">
        <f t="shared" si="0"/>
        <v>0</v>
      </c>
      <c r="H10" s="48"/>
      <c r="I10" s="48"/>
      <c r="N10" s="55"/>
    </row>
    <row r="11" spans="1:14" x14ac:dyDescent="0.25">
      <c r="A11" s="52">
        <v>9</v>
      </c>
      <c r="B11" s="53" t="str">
        <f>'[2]Original Items Condensed'!C17</f>
        <v>********</v>
      </c>
      <c r="C11" s="52" t="str">
        <f>'[2]Original Items Condensed'!D17</f>
        <v>GARAGE APRON REMOVAL</v>
      </c>
      <c r="D11" s="52" t="str">
        <f>'[2]Original Items Condensed'!E17</f>
        <v>Square Foot</v>
      </c>
      <c r="E11" s="52">
        <v>142</v>
      </c>
      <c r="F11" s="63"/>
      <c r="G11" s="51">
        <f t="shared" si="0"/>
        <v>0</v>
      </c>
      <c r="H11" s="48"/>
      <c r="I11" s="48"/>
      <c r="N11" s="55"/>
    </row>
    <row r="12" spans="1:14" x14ac:dyDescent="0.25">
      <c r="A12" s="52">
        <v>10</v>
      </c>
      <c r="B12" s="53">
        <f>'[2]Original Items Condensed'!C18</f>
        <v>20700220</v>
      </c>
      <c r="C12" s="52" t="str">
        <f>'[2]Original Items Condensed'!D18</f>
        <v>POROUS GRANULAR EMBANKMENT (CA-1)</v>
      </c>
      <c r="D12" s="52" t="str">
        <f>'[2]Original Items Condensed'!E18</f>
        <v>Cubic Yard</v>
      </c>
      <c r="E12" s="52">
        <v>40</v>
      </c>
      <c r="F12" s="63"/>
      <c r="G12" s="51">
        <f t="shared" si="0"/>
        <v>0</v>
      </c>
      <c r="H12" s="48"/>
      <c r="I12" s="48"/>
      <c r="N12" s="55"/>
    </row>
    <row r="13" spans="1:14" x14ac:dyDescent="0.25">
      <c r="A13" s="52">
        <v>11</v>
      </c>
      <c r="B13" s="53">
        <f>'[2]Original Items Condensed'!C19</f>
        <v>31101100</v>
      </c>
      <c r="C13" s="52" t="str">
        <f>'[2]Original Items Condensed'!D19</f>
        <v>SUB-BASE GRANULAR MATERIAL, TYPE B</v>
      </c>
      <c r="D13" s="52" t="str">
        <f>'[2]Original Items Condensed'!E19</f>
        <v>Cubic Yard</v>
      </c>
      <c r="E13" s="52">
        <v>78</v>
      </c>
      <c r="F13" s="63"/>
      <c r="G13" s="51">
        <f t="shared" si="0"/>
        <v>0</v>
      </c>
      <c r="H13" s="48"/>
      <c r="I13" s="48"/>
    </row>
    <row r="14" spans="1:14" x14ac:dyDescent="0.25">
      <c r="A14" s="52">
        <v>12</v>
      </c>
      <c r="B14" s="53">
        <f>'[2]Original Items Condensed'!C20</f>
        <v>20800150</v>
      </c>
      <c r="C14" s="52" t="str">
        <f>'[2]Original Items Condensed'!D20</f>
        <v>TRENCH BACKFILL</v>
      </c>
      <c r="D14" s="52" t="str">
        <f>'[2]Original Items Condensed'!E20</f>
        <v>Cubic Yard</v>
      </c>
      <c r="E14" s="52">
        <v>14</v>
      </c>
      <c r="F14" s="63"/>
      <c r="G14" s="51">
        <f t="shared" si="0"/>
        <v>0</v>
      </c>
      <c r="H14" s="48"/>
      <c r="I14" s="48"/>
    </row>
    <row r="15" spans="1:14" x14ac:dyDescent="0.25">
      <c r="A15" s="52">
        <v>13</v>
      </c>
      <c r="B15" s="53" t="str">
        <f>'[2]Original Items Condensed'!C21</f>
        <v>CDOT3110030</v>
      </c>
      <c r="C15" s="52" t="str">
        <f>'[2]Original Items Condensed'!D21</f>
        <v>PERVIOUS AGGREGATE SUBBASE</v>
      </c>
      <c r="D15" s="52" t="str">
        <f>'[2]Original Items Condensed'!E21</f>
        <v>Cubic Yard</v>
      </c>
      <c r="E15" s="52">
        <v>32</v>
      </c>
      <c r="F15" s="63"/>
      <c r="G15" s="51">
        <f t="shared" si="0"/>
        <v>0</v>
      </c>
      <c r="H15" s="48"/>
      <c r="I15" s="48"/>
    </row>
    <row r="16" spans="1:14" x14ac:dyDescent="0.25">
      <c r="A16" s="52">
        <v>14</v>
      </c>
      <c r="B16" s="53" t="str">
        <f>'[2]Original Items Condensed'!C22</f>
        <v>********</v>
      </c>
      <c r="C16" s="52" t="str">
        <f>'[2]Original Items Condensed'!D22</f>
        <v>BEDDING &amp; VOID OPENING AGGREGATES FOR PERMEABLE CONCRETE BLOCK PAVERS</v>
      </c>
      <c r="D16" s="52" t="str">
        <f>'[2]Original Items Condensed'!E22</f>
        <v>Cubic Yard</v>
      </c>
      <c r="E16" s="52">
        <v>7</v>
      </c>
      <c r="F16" s="63"/>
      <c r="G16" s="51">
        <f t="shared" si="0"/>
        <v>0</v>
      </c>
      <c r="H16" s="48"/>
      <c r="I16" s="48"/>
    </row>
    <row r="17" spans="1:13" x14ac:dyDescent="0.25">
      <c r="A17" s="52">
        <v>15</v>
      </c>
      <c r="B17" s="53" t="str">
        <f>'[2]Original Items Condensed'!C23</f>
        <v>********</v>
      </c>
      <c r="C17" s="52" t="str">
        <f>'[2]Original Items Condensed'!D23</f>
        <v>CRUSHED STONE (TEMPORARY USE)</v>
      </c>
      <c r="D17" s="52" t="str">
        <f>'[2]Original Items Condensed'!E23</f>
        <v>Ton</v>
      </c>
      <c r="E17" s="52">
        <v>30</v>
      </c>
      <c r="F17" s="63"/>
      <c r="G17" s="51">
        <f t="shared" si="0"/>
        <v>0</v>
      </c>
      <c r="H17" s="48"/>
      <c r="I17" s="48"/>
    </row>
    <row r="18" spans="1:13" x14ac:dyDescent="0.25">
      <c r="A18" s="52">
        <v>16</v>
      </c>
      <c r="B18" s="53">
        <f>'[2]Original Items Condensed'!C24</f>
        <v>35300200</v>
      </c>
      <c r="C18" s="52" t="str">
        <f>'[2]Original Items Condensed'!D24</f>
        <v>PORTLAND CEMENT CONCRETE BASE COURSE, 7 IN</v>
      </c>
      <c r="D18" s="52" t="str">
        <f>'[2]Original Items Condensed'!E24</f>
        <v>Square Yard</v>
      </c>
      <c r="E18" s="52">
        <v>11</v>
      </c>
      <c r="F18" s="63"/>
      <c r="G18" s="51">
        <f t="shared" si="0"/>
        <v>0</v>
      </c>
      <c r="H18" s="48"/>
      <c r="I18" s="48"/>
    </row>
    <row r="19" spans="1:13" x14ac:dyDescent="0.25">
      <c r="A19" s="52">
        <v>17</v>
      </c>
      <c r="B19" s="53">
        <f>'[2]Original Items Condensed'!C25</f>
        <v>35300400</v>
      </c>
      <c r="C19" s="52" t="str">
        <f>'[2]Original Items Condensed'!D25</f>
        <v>PORTLAND CEMENT CONCRETE BASE COURSE, 9 IN</v>
      </c>
      <c r="D19" s="52" t="str">
        <f>'[2]Original Items Condensed'!E25</f>
        <v>Square Yard</v>
      </c>
      <c r="E19" s="52">
        <v>0</v>
      </c>
      <c r="F19" s="63"/>
      <c r="G19" s="51">
        <f t="shared" si="0"/>
        <v>0</v>
      </c>
      <c r="H19" s="48"/>
      <c r="I19" s="48"/>
      <c r="M19" s="54"/>
    </row>
    <row r="20" spans="1:13" x14ac:dyDescent="0.25">
      <c r="A20" s="52">
        <v>18</v>
      </c>
      <c r="B20" s="53" t="str">
        <f>'[2]Original Items Condensed'!C26</f>
        <v>CDOT4230030</v>
      </c>
      <c r="C20" s="52" t="str">
        <f>'[2]Original Items Condensed'!D26</f>
        <v>HIGH EARLY STRENGTH PORTLAND CEMENT CONCRETE ALLEY PAVEMENT, 8 INCH</v>
      </c>
      <c r="D20" s="52" t="str">
        <f>'[2]Original Items Condensed'!E26</f>
        <v>Square Yard</v>
      </c>
      <c r="E20" s="52">
        <v>150</v>
      </c>
      <c r="F20" s="63"/>
      <c r="G20" s="51">
        <f t="shared" si="0"/>
        <v>0</v>
      </c>
      <c r="H20" s="48"/>
      <c r="I20" s="48"/>
      <c r="M20" s="54"/>
    </row>
    <row r="21" spans="1:13" x14ac:dyDescent="0.25">
      <c r="A21" s="52">
        <v>19</v>
      </c>
      <c r="B21" s="53" t="str">
        <f>'[2]Original Items Condensed'!C27</f>
        <v>CDOT4230010</v>
      </c>
      <c r="C21" s="52" t="str">
        <f>'[2]Original Items Condensed'!D27</f>
        <v>HIGH EARLY STRENGTH PORTLAND CEMENT CONCRETE DRIVEWAY PAVEMENT, 8 INCH</v>
      </c>
      <c r="D21" s="52" t="str">
        <f>'[2]Original Items Condensed'!E27</f>
        <v>Square Yard</v>
      </c>
      <c r="E21" s="52">
        <v>12</v>
      </c>
      <c r="F21" s="63"/>
      <c r="G21" s="51">
        <f t="shared" si="0"/>
        <v>0</v>
      </c>
      <c r="H21" s="48"/>
      <c r="I21" s="48"/>
      <c r="M21" s="54"/>
    </row>
    <row r="22" spans="1:13" x14ac:dyDescent="0.25">
      <c r="A22" s="52">
        <v>20</v>
      </c>
      <c r="B22" s="53" t="str">
        <f>'[2]Original Items Condensed'!C28</f>
        <v>********</v>
      </c>
      <c r="C22" s="52" t="str">
        <f>'[2]Original Items Condensed'!D28</f>
        <v>HIGH EARLY STRENGTH PORTLAND CEMENT CONCRETE GARAGE APRON, 8 INCH</v>
      </c>
      <c r="D22" s="52" t="str">
        <f>'[2]Original Items Condensed'!E28</f>
        <v>Square Foot</v>
      </c>
      <c r="E22" s="52">
        <v>142</v>
      </c>
      <c r="F22" s="63"/>
      <c r="G22" s="51">
        <f t="shared" si="0"/>
        <v>0</v>
      </c>
      <c r="H22" s="48"/>
      <c r="I22" s="48"/>
      <c r="M22" s="54"/>
    </row>
    <row r="23" spans="1:13" x14ac:dyDescent="0.25">
      <c r="A23" s="52">
        <v>21</v>
      </c>
      <c r="B23" s="53" t="str">
        <f>'[2]Original Items Condensed'!C29</f>
        <v>********</v>
      </c>
      <c r="C23" s="52" t="str">
        <f>'[2]Original Items Condensed'!D29</f>
        <v>HIGH EARLY STRENGTH PORTLAND CEMENT CONCRETE SIDEWALK, 8 INCH</v>
      </c>
      <c r="D23" s="52" t="str">
        <f>'[2]Original Items Condensed'!E29</f>
        <v>Square Foot</v>
      </c>
      <c r="E23" s="52">
        <v>92</v>
      </c>
      <c r="F23" s="63"/>
      <c r="G23" s="51">
        <f t="shared" si="0"/>
        <v>0</v>
      </c>
      <c r="H23" s="48"/>
      <c r="I23" s="48"/>
    </row>
    <row r="24" spans="1:13" x14ac:dyDescent="0.25">
      <c r="A24" s="52">
        <v>22</v>
      </c>
      <c r="B24" s="53" t="str">
        <f>'[2]Original Items Condensed'!C30</f>
        <v>********</v>
      </c>
      <c r="C24" s="52" t="str">
        <f>'[2]Original Items Condensed'!D30</f>
        <v>PORTLAND CEMENT CONCRETE SIDEWALK, 8 IN</v>
      </c>
      <c r="D24" s="52" t="str">
        <f>'[2]Original Items Condensed'!E30</f>
        <v>Square Foot</v>
      </c>
      <c r="E24" s="52">
        <v>0</v>
      </c>
      <c r="F24" s="63"/>
      <c r="G24" s="51">
        <f t="shared" si="0"/>
        <v>0</v>
      </c>
      <c r="H24" s="48"/>
      <c r="I24" s="48"/>
    </row>
    <row r="25" spans="1:13" x14ac:dyDescent="0.25">
      <c r="A25" s="52">
        <v>23</v>
      </c>
      <c r="B25" s="53" t="str">
        <f>'[2]Original Items Condensed'!C31</f>
        <v>********</v>
      </c>
      <c r="C25" s="52" t="str">
        <f>'[2]Original Items Condensed'!D31</f>
        <v>PORTLAND CEMENT CONCRETE SIDEWALK, 5 IN</v>
      </c>
      <c r="D25" s="52" t="str">
        <f>'[2]Original Items Condensed'!E31</f>
        <v>Square Foot</v>
      </c>
      <c r="E25" s="52">
        <v>163</v>
      </c>
      <c r="F25" s="63"/>
      <c r="G25" s="51">
        <f t="shared" si="0"/>
        <v>0</v>
      </c>
      <c r="H25" s="48"/>
      <c r="I25" s="48"/>
    </row>
    <row r="26" spans="1:13" x14ac:dyDescent="0.25">
      <c r="A26" s="52">
        <v>24</v>
      </c>
      <c r="B26" s="53" t="str">
        <f>'[2]Original Items Condensed'!C32</f>
        <v>********</v>
      </c>
      <c r="C26" s="52" t="str">
        <f>'[2]Original Items Condensed'!D32</f>
        <v>PORTLAND CEMENT CONCRETE ADA CURB RAMP, 5 IN</v>
      </c>
      <c r="D26" s="52" t="str">
        <f>'[2]Original Items Condensed'!E32</f>
        <v>Square Foot</v>
      </c>
      <c r="E26" s="52">
        <v>32</v>
      </c>
      <c r="F26" s="63"/>
      <c r="G26" s="51">
        <f t="shared" si="0"/>
        <v>0</v>
      </c>
      <c r="H26" s="48"/>
      <c r="I26" s="48"/>
    </row>
    <row r="27" spans="1:13" x14ac:dyDescent="0.25">
      <c r="A27" s="52">
        <v>25</v>
      </c>
      <c r="B27" s="53" t="str">
        <f>'[2]Original Items Condensed'!C33</f>
        <v>********</v>
      </c>
      <c r="C27" s="52" t="str">
        <f>'[2]Original Items Condensed'!D33</f>
        <v>HIGH EARLY STRENGTH PORTLAND CEMENT CONCRETE ADA CURB RAMP, 8 INCH</v>
      </c>
      <c r="D27" s="52" t="str">
        <f>'[2]Original Items Condensed'!E33</f>
        <v>Square Foot</v>
      </c>
      <c r="E27" s="52">
        <v>22</v>
      </c>
      <c r="F27" s="63"/>
      <c r="G27" s="51">
        <f t="shared" si="0"/>
        <v>0</v>
      </c>
      <c r="H27" s="48"/>
      <c r="I27" s="48"/>
    </row>
    <row r="28" spans="1:13" x14ac:dyDescent="0.25">
      <c r="A28" s="52">
        <v>26</v>
      </c>
      <c r="B28" s="53" t="str">
        <f>'[2]Original Items Condensed'!C34</f>
        <v>********</v>
      </c>
      <c r="C28" s="52" t="str">
        <f>'[2]Original Items Condensed'!D34</f>
        <v>DRILL AND GROUT DOWELS AND TIE BARS</v>
      </c>
      <c r="D28" s="52" t="str">
        <f>'[2]Original Items Condensed'!E34</f>
        <v>Each</v>
      </c>
      <c r="E28" s="52">
        <v>21</v>
      </c>
      <c r="F28" s="63"/>
      <c r="G28" s="51">
        <f t="shared" si="0"/>
        <v>0</v>
      </c>
      <c r="H28" s="48"/>
      <c r="I28" s="48"/>
    </row>
    <row r="29" spans="1:13" x14ac:dyDescent="0.25">
      <c r="A29" s="52">
        <v>27</v>
      </c>
      <c r="B29" s="53" t="str">
        <f>'[2]Original Items Condensed'!C35</f>
        <v>********</v>
      </c>
      <c r="C29" s="52" t="str">
        <f>'[2]Original Items Condensed'!D35</f>
        <v>PORTLAND CEMENT CONCRETE COLLAR FOR PERMEABLE BLOCK PAVERS, POROUS TILE PAVERS, OR PERVIOUS HMA</v>
      </c>
      <c r="D29" s="52" t="str">
        <f>'[2]Original Items Condensed'!E35</f>
        <v>Foot</v>
      </c>
      <c r="E29" s="52">
        <v>420</v>
      </c>
      <c r="F29" s="63"/>
      <c r="G29" s="51">
        <f t="shared" si="0"/>
        <v>0</v>
      </c>
      <c r="H29" s="48"/>
      <c r="I29" s="48"/>
    </row>
    <row r="30" spans="1:13" x14ac:dyDescent="0.25">
      <c r="A30" s="52">
        <v>28</v>
      </c>
      <c r="B30" s="53" t="str">
        <f>'[2]Original Items Condensed'!C36</f>
        <v>********</v>
      </c>
      <c r="C30" s="52" t="str">
        <f>'[2]Original Items Condensed'!D36</f>
        <v>PERMEABLE CONCRETE BLOCK PAVERS</v>
      </c>
      <c r="D30" s="52" t="str">
        <f>'[2]Original Items Condensed'!E36</f>
        <v>Square Foot</v>
      </c>
      <c r="E30" s="52">
        <v>1439</v>
      </c>
      <c r="F30" s="63"/>
      <c r="G30" s="51">
        <f t="shared" si="0"/>
        <v>0</v>
      </c>
      <c r="H30" s="48"/>
      <c r="I30" s="48"/>
    </row>
    <row r="31" spans="1:13" x14ac:dyDescent="0.25">
      <c r="A31" s="52">
        <v>29</v>
      </c>
      <c r="B31" s="53" t="str">
        <f>'[2]Original Items Condensed'!C37</f>
        <v>********</v>
      </c>
      <c r="C31" s="52" t="str">
        <f>'[2]Original Items Condensed'!D37</f>
        <v>GREEN ALLEY IDENTIFIER CONCRETE STAMP</v>
      </c>
      <c r="D31" s="52" t="str">
        <f>'[2]Original Items Condensed'!E37</f>
        <v>Each</v>
      </c>
      <c r="E31" s="52">
        <v>2</v>
      </c>
      <c r="F31" s="63"/>
      <c r="G31" s="51">
        <f t="shared" si="0"/>
        <v>0</v>
      </c>
      <c r="H31" s="48"/>
      <c r="I31" s="48"/>
    </row>
    <row r="32" spans="1:13" x14ac:dyDescent="0.25">
      <c r="A32" s="52">
        <v>30</v>
      </c>
      <c r="B32" s="53">
        <f>'[2]Original Items Condensed'!C38</f>
        <v>40600200</v>
      </c>
      <c r="C32" s="52" t="str">
        <f>'[2]Original Items Condensed'!D38</f>
        <v>BITUMINOUS MATERIALS (TACK COAT)</v>
      </c>
      <c r="D32" s="52" t="str">
        <f>'[2]Original Items Condensed'!E38</f>
        <v>Pound</v>
      </c>
      <c r="E32" s="52">
        <v>6</v>
      </c>
      <c r="F32" s="63"/>
      <c r="G32" s="51">
        <f t="shared" si="0"/>
        <v>0</v>
      </c>
      <c r="H32" s="48"/>
      <c r="I32" s="48"/>
    </row>
    <row r="33" spans="1:9" x14ac:dyDescent="0.25">
      <c r="A33" s="52">
        <v>31</v>
      </c>
      <c r="B33" s="53">
        <f>'[2]Original Items Condensed'!C39</f>
        <v>4060105</v>
      </c>
      <c r="C33" s="52" t="str">
        <f>'[2]Original Items Condensed'!D39</f>
        <v>HOT-MIX ASPHALT SURFACE COURSE, IL-9.5L, MIX "C", N30 (CDOT)</v>
      </c>
      <c r="D33" s="52" t="str">
        <f>'[2]Original Items Condensed'!E39</f>
        <v>Ton</v>
      </c>
      <c r="E33" s="52">
        <v>0</v>
      </c>
      <c r="F33" s="63"/>
      <c r="G33" s="51">
        <f t="shared" si="0"/>
        <v>0</v>
      </c>
      <c r="H33" s="48"/>
      <c r="I33" s="48"/>
    </row>
    <row r="34" spans="1:9" x14ac:dyDescent="0.25">
      <c r="A34" s="52">
        <v>32</v>
      </c>
      <c r="B34" s="53">
        <f>'[2]Original Items Condensed'!C40</f>
        <v>40603085</v>
      </c>
      <c r="C34" s="52" t="str">
        <f>'[2]Original Items Condensed'!D40</f>
        <v>HOT-MIX ASPHALT BINDER COURSE, N70</v>
      </c>
      <c r="D34" s="52" t="str">
        <f>'[2]Original Items Condensed'!E40</f>
        <v>Ton</v>
      </c>
      <c r="E34" s="52">
        <v>0</v>
      </c>
      <c r="F34" s="63"/>
      <c r="G34" s="51">
        <f t="shared" si="0"/>
        <v>0</v>
      </c>
      <c r="H34" s="48"/>
      <c r="I34" s="48"/>
    </row>
    <row r="35" spans="1:9" x14ac:dyDescent="0.25">
      <c r="A35" s="52">
        <v>33</v>
      </c>
      <c r="B35" s="53" t="str">
        <f>'[2]Original Items Condensed'!C41</f>
        <v>********</v>
      </c>
      <c r="C35" s="52" t="str">
        <f>'[2]Original Items Condensed'!D41</f>
        <v>HOT-MIX ASPHALT, REMOVE AND RESURFACE, N30</v>
      </c>
      <c r="D35" s="52" t="str">
        <f>'[2]Original Items Condensed'!E41</f>
        <v>Square Yard</v>
      </c>
      <c r="E35" s="52">
        <v>0</v>
      </c>
      <c r="F35" s="63"/>
      <c r="G35" s="51">
        <f t="shared" si="0"/>
        <v>0</v>
      </c>
      <c r="H35" s="48"/>
      <c r="I35" s="48"/>
    </row>
    <row r="36" spans="1:9" x14ac:dyDescent="0.25">
      <c r="A36" s="52">
        <v>34</v>
      </c>
      <c r="B36" s="53" t="str">
        <f>'[2]Original Items Condensed'!C42</f>
        <v>********</v>
      </c>
      <c r="C36" s="52" t="str">
        <f>'[2]Original Items Condensed'!D42</f>
        <v>HOT-MIX ASPHALT SURFACE COURSE, PATCH, N30 (HAND METHOD)</v>
      </c>
      <c r="D36" s="52" t="str">
        <f>'[2]Original Items Condensed'!E42</f>
        <v>Ton</v>
      </c>
      <c r="E36" s="52">
        <v>2</v>
      </c>
      <c r="F36" s="63"/>
      <c r="G36" s="51">
        <f t="shared" si="0"/>
        <v>0</v>
      </c>
      <c r="H36" s="48"/>
      <c r="I36" s="48"/>
    </row>
    <row r="37" spans="1:9" x14ac:dyDescent="0.25">
      <c r="A37" s="52">
        <v>35</v>
      </c>
      <c r="B37" s="53" t="str">
        <f>'[2]Original Items Condensed'!C43</f>
        <v>********</v>
      </c>
      <c r="C37" s="52" t="str">
        <f>'[2]Original Items Condensed'!D43</f>
        <v>HOT-MIX ASPHALT SURFACE COURSE, PATCH, N70 (HAND METHOD)</v>
      </c>
      <c r="D37" s="52" t="str">
        <f>'[2]Original Items Condensed'!E43</f>
        <v>Ton</v>
      </c>
      <c r="E37" s="52">
        <v>0</v>
      </c>
      <c r="F37" s="63"/>
      <c r="G37" s="51">
        <f t="shared" si="0"/>
        <v>0</v>
      </c>
      <c r="H37" s="48"/>
      <c r="I37" s="48"/>
    </row>
    <row r="38" spans="1:9" x14ac:dyDescent="0.25">
      <c r="A38" s="52">
        <v>36</v>
      </c>
      <c r="B38" s="53">
        <f>'[2]Original Items Condensed'!C44</f>
        <v>60600605</v>
      </c>
      <c r="C38" s="52" t="str">
        <f>'[2]Original Items Condensed'!D44</f>
        <v>CONCRETE CURB, TYPE B</v>
      </c>
      <c r="D38" s="52" t="str">
        <f>'[2]Original Items Condensed'!E44</f>
        <v>Foot</v>
      </c>
      <c r="E38" s="52">
        <v>35</v>
      </c>
      <c r="F38" s="63"/>
      <c r="G38" s="51">
        <f t="shared" si="0"/>
        <v>0</v>
      </c>
      <c r="H38" s="48"/>
      <c r="I38" s="48"/>
    </row>
    <row r="39" spans="1:9" x14ac:dyDescent="0.25">
      <c r="A39" s="52">
        <v>37</v>
      </c>
      <c r="B39" s="53" t="str">
        <f>'[2]Original Items Condensed'!C45</f>
        <v>********</v>
      </c>
      <c r="C39" s="52" t="str">
        <f>'[2]Original Items Condensed'!D45</f>
        <v>HIGH EARLY STRENGTH PORTLAND CEMENT CONCRETE COMBINATION CURB AND GUTTER, TYPE B-V.12</v>
      </c>
      <c r="D39" s="52" t="str">
        <f>'[2]Original Items Condensed'!E45</f>
        <v>Foot</v>
      </c>
      <c r="E39" s="52">
        <v>36</v>
      </c>
      <c r="F39" s="63"/>
      <c r="G39" s="51">
        <f t="shared" si="0"/>
        <v>0</v>
      </c>
      <c r="H39" s="48"/>
      <c r="I39" s="48"/>
    </row>
    <row r="40" spans="1:9" x14ac:dyDescent="0.25">
      <c r="A40" s="52">
        <v>38</v>
      </c>
      <c r="B40" s="53" t="str">
        <f>'[2]Original Items Condensed'!C46</f>
        <v>CDOT 6060020</v>
      </c>
      <c r="C40" s="52" t="str">
        <f>'[2]Original Items Condensed'!D46</f>
        <v>COMBINATION CONCRETE CURB AND GUTTER, TYPE B-V.12</v>
      </c>
      <c r="D40" s="52" t="str">
        <f>'[2]Original Items Condensed'!E46</f>
        <v>Foot</v>
      </c>
      <c r="E40" s="52">
        <v>14</v>
      </c>
      <c r="F40" s="63"/>
      <c r="G40" s="51">
        <f t="shared" si="0"/>
        <v>0</v>
      </c>
      <c r="H40" s="48"/>
      <c r="I40" s="48"/>
    </row>
    <row r="41" spans="1:9" x14ac:dyDescent="0.25">
      <c r="A41" s="52">
        <v>39</v>
      </c>
      <c r="B41" s="53" t="str">
        <f>'[2]Original Items Condensed'!C47</f>
        <v>********</v>
      </c>
      <c r="C41" s="52" t="str">
        <f>'[2]Original Items Condensed'!D47</f>
        <v>MANHOLE, 3 FT DIAMETER, TYPE A, FRAME AND CLOSED LID (CITY OF CHICAGO)</v>
      </c>
      <c r="D41" s="52" t="str">
        <f>'[2]Original Items Condensed'!E47</f>
        <v>Each</v>
      </c>
      <c r="E41" s="52">
        <v>0</v>
      </c>
      <c r="F41" s="63"/>
      <c r="G41" s="51">
        <f t="shared" si="0"/>
        <v>0</v>
      </c>
      <c r="H41" s="48"/>
      <c r="I41" s="48"/>
    </row>
    <row r="42" spans="1:9" x14ac:dyDescent="0.25">
      <c r="A42" s="52">
        <v>40</v>
      </c>
      <c r="B42" s="53" t="str">
        <f>'[2]Original Items Condensed'!C48</f>
        <v>********</v>
      </c>
      <c r="C42" s="52" t="str">
        <f>'[2]Original Items Condensed'!D48</f>
        <v>CATCH BASINS, TYPE A, SPECIAL, 3 FT DIAMETER, TYPE 1 FRAME, OPEN LID (CITY OF CHICAGO)</v>
      </c>
      <c r="D42" s="52" t="str">
        <f>'[2]Original Items Condensed'!E48</f>
        <v>Each</v>
      </c>
      <c r="E42" s="52">
        <v>0</v>
      </c>
      <c r="F42" s="63"/>
      <c r="G42" s="51">
        <f t="shared" si="0"/>
        <v>0</v>
      </c>
      <c r="H42" s="48"/>
      <c r="I42" s="48"/>
    </row>
    <row r="43" spans="1:9" x14ac:dyDescent="0.25">
      <c r="A43" s="52">
        <v>41</v>
      </c>
      <c r="B43" s="53" t="str">
        <f>'[2]Original Items Condensed'!C49</f>
        <v>CDOT6020010</v>
      </c>
      <c r="C43" s="52" t="str">
        <f>'[2]Original Items Condensed'!D49</f>
        <v>CATCH BASINS, TYPE A, 4 FT DIAMETER, TYPE 1 FRAME, OPEN LID (CITY OF CHICAGO)</v>
      </c>
      <c r="D43" s="52" t="str">
        <f>'[2]Original Items Condensed'!E49</f>
        <v>Each</v>
      </c>
      <c r="E43" s="52">
        <v>0</v>
      </c>
      <c r="F43" s="63"/>
      <c r="G43" s="51">
        <f t="shared" si="0"/>
        <v>0</v>
      </c>
      <c r="H43" s="48"/>
      <c r="I43" s="48"/>
    </row>
    <row r="44" spans="1:9" x14ac:dyDescent="0.25">
      <c r="A44" s="52">
        <v>42</v>
      </c>
      <c r="B44" s="53" t="str">
        <f>'[2]Original Items Condensed'!C50</f>
        <v>********</v>
      </c>
      <c r="C44" s="52" t="str">
        <f>'[2]Original Items Condensed'!D50</f>
        <v>DRAINAGE AND UTILITY STRUCTURES TO BE ADJUSTED</v>
      </c>
      <c r="D44" s="52" t="str">
        <f>'[2]Original Items Condensed'!E50</f>
        <v>Each</v>
      </c>
      <c r="E44" s="52">
        <v>0</v>
      </c>
      <c r="F44" s="63"/>
      <c r="G44" s="51">
        <f t="shared" si="0"/>
        <v>0</v>
      </c>
      <c r="H44" s="48"/>
      <c r="I44" s="48"/>
    </row>
    <row r="45" spans="1:9" x14ac:dyDescent="0.25">
      <c r="A45" s="52">
        <v>43</v>
      </c>
      <c r="B45" s="53" t="str">
        <f>'[2]Original Items Condensed'!C51</f>
        <v>********</v>
      </c>
      <c r="C45" s="52" t="str">
        <f>'[2]Original Items Condensed'!D51</f>
        <v>VORTEX RESTRICTOR</v>
      </c>
      <c r="D45" s="52" t="str">
        <f>'[2]Original Items Condensed'!E51</f>
        <v>Each</v>
      </c>
      <c r="E45" s="52">
        <v>0</v>
      </c>
      <c r="F45" s="63"/>
      <c r="G45" s="51">
        <f t="shared" si="0"/>
        <v>0</v>
      </c>
      <c r="H45" s="48"/>
      <c r="I45" s="48"/>
    </row>
    <row r="46" spans="1:9" x14ac:dyDescent="0.25">
      <c r="A46" s="52">
        <v>44</v>
      </c>
      <c r="B46" s="53" t="str">
        <f>'[2]Original Items Condensed'!C52</f>
        <v>********</v>
      </c>
      <c r="C46" s="52" t="str">
        <f>'[2]Original Items Condensed'!D52</f>
        <v>STORM SEWERS, EXTRA STRENGTH VITRIFIED CLAY PIPE, 8 IN</v>
      </c>
      <c r="D46" s="52" t="str">
        <f>'[2]Original Items Condensed'!E52</f>
        <v>Foot</v>
      </c>
      <c r="E46" s="52">
        <v>0</v>
      </c>
      <c r="F46" s="63"/>
      <c r="G46" s="51">
        <f t="shared" si="0"/>
        <v>0</v>
      </c>
      <c r="H46" s="48"/>
      <c r="I46" s="48"/>
    </row>
    <row r="47" spans="1:9" x14ac:dyDescent="0.25">
      <c r="A47" s="52">
        <v>45</v>
      </c>
      <c r="B47" s="53" t="str">
        <f>'[2]Original Items Condensed'!C53</f>
        <v>********</v>
      </c>
      <c r="C47" s="52" t="str">
        <f>'[2]Original Items Condensed'!D53</f>
        <v>STORM SEWERS, DUCTILE IRON PIPE, 18 IN</v>
      </c>
      <c r="D47" s="52" t="str">
        <f>'[2]Original Items Condensed'!E53</f>
        <v>Foot</v>
      </c>
      <c r="E47" s="52">
        <v>0</v>
      </c>
      <c r="F47" s="63"/>
      <c r="G47" s="51">
        <f t="shared" si="0"/>
        <v>0</v>
      </c>
      <c r="H47" s="48"/>
      <c r="I47" s="48"/>
    </row>
    <row r="48" spans="1:9" x14ac:dyDescent="0.25">
      <c r="A48" s="52">
        <v>46</v>
      </c>
      <c r="B48" s="53" t="str">
        <f>'[2]Original Items Condensed'!C54</f>
        <v>********</v>
      </c>
      <c r="C48" s="52" t="str">
        <f>'[2]Original Items Condensed'!D54</f>
        <v>STORM SEWERS, EXTRA STRENGTH VITRIFIED CLAY PIPE, 15 IN</v>
      </c>
      <c r="D48" s="52" t="str">
        <f>'[2]Original Items Condensed'!E54</f>
        <v>Foot</v>
      </c>
      <c r="E48" s="52">
        <v>0</v>
      </c>
      <c r="F48" s="63"/>
      <c r="G48" s="51">
        <f t="shared" si="0"/>
        <v>0</v>
      </c>
      <c r="H48" s="48"/>
      <c r="I48" s="48"/>
    </row>
    <row r="49" spans="1:9" x14ac:dyDescent="0.25">
      <c r="A49" s="52">
        <v>47</v>
      </c>
      <c r="B49" s="53" t="str">
        <f>'[2]Original Items Condensed'!C55</f>
        <v>********</v>
      </c>
      <c r="C49" s="52" t="str">
        <f>'[2]Original Items Condensed'!D55</f>
        <v>STORM SEWERS, EXTRA STRENGTH VITRIFIED CLAY PIPE, 18 IN</v>
      </c>
      <c r="D49" s="52" t="str">
        <f>'[2]Original Items Condensed'!E55</f>
        <v>Foot</v>
      </c>
      <c r="E49" s="52">
        <v>0</v>
      </c>
      <c r="F49" s="63"/>
      <c r="G49" s="51">
        <f t="shared" si="0"/>
        <v>0</v>
      </c>
      <c r="H49" s="48"/>
      <c r="I49" s="48"/>
    </row>
    <row r="50" spans="1:9" x14ac:dyDescent="0.25">
      <c r="A50" s="52">
        <v>48</v>
      </c>
      <c r="B50" s="53" t="str">
        <f>'[2]Original Items Condensed'!C56</f>
        <v>CDOT6050010</v>
      </c>
      <c r="C50" s="52" t="str">
        <f>'[2]Original Items Condensed'!D56</f>
        <v>REMOVING MANHOLES</v>
      </c>
      <c r="D50" s="52" t="str">
        <f>'[2]Original Items Condensed'!E56</f>
        <v>Each</v>
      </c>
      <c r="E50" s="52">
        <v>0</v>
      </c>
      <c r="F50" s="63"/>
      <c r="G50" s="51">
        <f t="shared" si="0"/>
        <v>0</v>
      </c>
      <c r="H50" s="48"/>
      <c r="I50" s="48"/>
    </row>
    <row r="51" spans="1:9" x14ac:dyDescent="0.25">
      <c r="A51" s="52">
        <v>49</v>
      </c>
      <c r="B51" s="53" t="str">
        <f>'[2]Original Items Condensed'!C57</f>
        <v>CDOT6050020</v>
      </c>
      <c r="C51" s="52" t="str">
        <f>'[2]Original Items Condensed'!D57</f>
        <v>REMOVING CATCH BASINS</v>
      </c>
      <c r="D51" s="52" t="str">
        <f>'[2]Original Items Condensed'!E57</f>
        <v>Each</v>
      </c>
      <c r="E51" s="52">
        <v>0</v>
      </c>
      <c r="F51" s="63"/>
      <c r="G51" s="51">
        <f t="shared" si="0"/>
        <v>0</v>
      </c>
      <c r="H51" s="48"/>
      <c r="I51" s="48"/>
    </row>
    <row r="52" spans="1:9" x14ac:dyDescent="0.25">
      <c r="A52" s="52">
        <v>50</v>
      </c>
      <c r="B52" s="53" t="str">
        <f>'[2]Original Items Condensed'!C58</f>
        <v>********</v>
      </c>
      <c r="C52" s="52" t="str">
        <f>'[2]Original Items Condensed'!D58</f>
        <v>SEWER CLEANING AND TELEVISING</v>
      </c>
      <c r="D52" s="52" t="str">
        <f>'[2]Original Items Condensed'!E58</f>
        <v>Foot</v>
      </c>
      <c r="E52" s="52">
        <v>0</v>
      </c>
      <c r="F52" s="63"/>
      <c r="G52" s="51">
        <f t="shared" si="0"/>
        <v>0</v>
      </c>
      <c r="H52" s="48"/>
      <c r="I52" s="48"/>
    </row>
    <row r="53" spans="1:9" x14ac:dyDescent="0.25">
      <c r="A53" s="52">
        <v>51</v>
      </c>
      <c r="B53" s="53" t="str">
        <f>'[2]Original Items Condensed'!C59</f>
        <v>********</v>
      </c>
      <c r="C53" s="52" t="str">
        <f>'[2]Original Items Condensed'!D59</f>
        <v>CATCH BASINS, MANHOLES, WATER VALVES, ROUNDWAYS, AND INLETS TO BE CLEANED</v>
      </c>
      <c r="D53" s="52" t="str">
        <f>'[2]Original Items Condensed'!E59</f>
        <v>Each</v>
      </c>
      <c r="E53" s="52">
        <v>0</v>
      </c>
      <c r="F53" s="63"/>
      <c r="G53" s="51">
        <f t="shared" si="0"/>
        <v>0</v>
      </c>
      <c r="H53" s="48"/>
      <c r="I53" s="48"/>
    </row>
    <row r="54" spans="1:9" x14ac:dyDescent="0.25">
      <c r="A54" s="52">
        <v>52</v>
      </c>
      <c r="B54" s="53">
        <f>'[2]Original Items Condensed'!C60</f>
        <v>60100085</v>
      </c>
      <c r="C54" s="52" t="str">
        <f>'[2]Original Items Condensed'!D60</f>
        <v>GEOTECHNICAL FABRIC</v>
      </c>
      <c r="D54" s="52" t="str">
        <f>'[2]Original Items Condensed'!E60</f>
        <v>Square Yard</v>
      </c>
      <c r="E54" s="52">
        <v>314</v>
      </c>
      <c r="F54" s="63"/>
      <c r="G54" s="51">
        <f t="shared" si="0"/>
        <v>0</v>
      </c>
      <c r="H54" s="48"/>
      <c r="I54" s="48"/>
    </row>
    <row r="55" spans="1:9" x14ac:dyDescent="0.25">
      <c r="A55" s="52">
        <v>53</v>
      </c>
      <c r="B55" s="53" t="str">
        <f>'[2]Original Items Condensed'!C61</f>
        <v>CDOT2110010</v>
      </c>
      <c r="C55" s="52" t="str">
        <f>'[2]Original Items Condensed'!D61</f>
        <v>PULVERIZED TOPSOIL MIX</v>
      </c>
      <c r="D55" s="52" t="str">
        <f>'[2]Original Items Condensed'!E61</f>
        <v>Cubic Yard</v>
      </c>
      <c r="E55" s="52">
        <v>2</v>
      </c>
      <c r="F55" s="63"/>
      <c r="G55" s="51">
        <f t="shared" si="0"/>
        <v>0</v>
      </c>
      <c r="H55" s="48"/>
      <c r="I55" s="48"/>
    </row>
    <row r="56" spans="1:9" x14ac:dyDescent="0.25">
      <c r="A56" s="52">
        <v>54</v>
      </c>
      <c r="B56" s="53" t="str">
        <f>'[2]Original Items Condensed'!C62</f>
        <v>********</v>
      </c>
      <c r="C56" s="52" t="str">
        <f>'[2]Original Items Condensed'!D62</f>
        <v>HYDRAULIC SEEDING</v>
      </c>
      <c r="D56" s="52" t="str">
        <f>'[2]Original Items Condensed'!E62</f>
        <v>Square Yard</v>
      </c>
      <c r="E56" s="52">
        <v>4</v>
      </c>
      <c r="F56" s="63"/>
      <c r="G56" s="51">
        <f t="shared" si="0"/>
        <v>0</v>
      </c>
      <c r="H56" s="48"/>
      <c r="I56" s="48"/>
    </row>
    <row r="57" spans="1:9" x14ac:dyDescent="0.25">
      <c r="A57" s="52">
        <v>55</v>
      </c>
      <c r="B57" s="53" t="str">
        <f>'[2]Original Items Condensed'!C63</f>
        <v>********</v>
      </c>
      <c r="C57" s="52" t="str">
        <f>'[2]Original Items Condensed'!D63</f>
        <v>CONSTRUCTION SIGN</v>
      </c>
      <c r="D57" s="52" t="str">
        <f>'[2]Original Items Condensed'!E63</f>
        <v>Square Foot</v>
      </c>
      <c r="E57" s="52">
        <v>32</v>
      </c>
      <c r="F57" s="63"/>
      <c r="G57" s="51">
        <f t="shared" si="0"/>
        <v>0</v>
      </c>
      <c r="H57" s="48"/>
      <c r="I57" s="48"/>
    </row>
    <row r="58" spans="1:9" x14ac:dyDescent="0.25">
      <c r="A58" s="52">
        <v>56</v>
      </c>
      <c r="B58" s="53" t="str">
        <f>'[2]Original Items Condensed'!C64</f>
        <v>********</v>
      </c>
      <c r="C58" s="52" t="str">
        <f>'[2]Original Items Condensed'!D64</f>
        <v>PREMOLDED RUBBER SPEED HUMPS</v>
      </c>
      <c r="D58" s="52" t="str">
        <f>'[2]Original Items Condensed'!E64</f>
        <v>Each</v>
      </c>
      <c r="E58" s="52">
        <v>0</v>
      </c>
      <c r="F58" s="63"/>
      <c r="G58" s="51">
        <f t="shared" si="0"/>
        <v>0</v>
      </c>
      <c r="H58" s="48"/>
      <c r="I58" s="48"/>
    </row>
    <row r="59" spans="1:9" x14ac:dyDescent="0.25">
      <c r="A59" s="52">
        <v>57</v>
      </c>
      <c r="B59" s="53" t="str">
        <f>'[2]Original Items Condensed'!C65</f>
        <v>********</v>
      </c>
      <c r="C59" s="52" t="str">
        <f>'[2]Original Items Condensed'!D65</f>
        <v>REMOVE AND RELOCATE SIGN PANEL AND POLE ASSEMBLY</v>
      </c>
      <c r="D59" s="52" t="str">
        <f>'[2]Original Items Condensed'!E65</f>
        <v>Each</v>
      </c>
      <c r="E59" s="52">
        <v>0</v>
      </c>
      <c r="F59" s="63"/>
      <c r="G59" s="51">
        <f t="shared" si="0"/>
        <v>0</v>
      </c>
      <c r="H59" s="48"/>
      <c r="I59" s="48"/>
    </row>
    <row r="60" spans="1:9" ht="15.75" thickBot="1" x14ac:dyDescent="0.3">
      <c r="A60" s="49"/>
      <c r="B60" s="50"/>
      <c r="C60" s="49"/>
      <c r="D60" s="49"/>
      <c r="E60" s="49"/>
      <c r="F60" s="48"/>
      <c r="G60" s="48"/>
      <c r="H60" s="48"/>
      <c r="I60" s="48"/>
    </row>
    <row r="61" spans="1:9" ht="15.75" thickBot="1" x14ac:dyDescent="0.3">
      <c r="D61" s="244" t="s">
        <v>72</v>
      </c>
      <c r="E61" s="245"/>
      <c r="F61" s="245"/>
      <c r="G61" s="61">
        <f>SUM(G3:G59)</f>
        <v>0</v>
      </c>
      <c r="H61"/>
      <c r="I61"/>
    </row>
  </sheetData>
  <sheetProtection algorithmName="SHA-512" hashValue="6eO4DRlqoUwvXGdYuT8xhCdX1VSjz49asMknKyBSxDWk/zU6v8N2dczDkxGM5t0gTphI+4H+P3r9upscOKPixg==" saltValue="1xagM9ITfhKNOoFCqQPUqg==" spinCount="100000" sheet="1" objects="1" scenarios="1" selectLockedCells="1"/>
  <mergeCells count="2">
    <mergeCell ref="A1:G1"/>
    <mergeCell ref="D61:F61"/>
  </mergeCells>
  <dataValidations count="1">
    <dataValidation type="decimal" showInputMessage="1" showErrorMessage="1" sqref="F3:F59" xr:uid="{2E13C038-08C9-498F-93B1-2B5CB91F8D60}">
      <formula1>0</formula1>
      <formula2>99999999</formula2>
    </dataValidation>
  </dataValidations>
  <pageMargins left="0.7" right="0.7" top="0.75" bottom="0.75" header="0.3" footer="0.3"/>
  <pageSetup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91DB73-351D-402F-AF39-A566310EB13C}">
  <sheetPr>
    <tabColor rgb="FFC5D9F1"/>
  </sheetPr>
  <dimension ref="A1:N61"/>
  <sheetViews>
    <sheetView topLeftCell="A2" workbookViewId="0">
      <selection activeCell="F3" sqref="F3"/>
    </sheetView>
  </sheetViews>
  <sheetFormatPr defaultRowHeight="15" x14ac:dyDescent="0.25"/>
  <cols>
    <col min="1" max="1" width="4.28515625" bestFit="1" customWidth="1"/>
    <col min="2" max="2" width="13.7109375" bestFit="1" customWidth="1"/>
    <col min="3" max="3" width="89.5703125" bestFit="1" customWidth="1"/>
    <col min="4" max="4" width="9.5703125" bestFit="1" customWidth="1"/>
    <col min="5" max="5" width="8.5703125" bestFit="1" customWidth="1"/>
    <col min="6" max="6" width="9.28515625" style="47" bestFit="1" customWidth="1"/>
    <col min="7" max="7" width="13.5703125" style="47" bestFit="1" customWidth="1"/>
    <col min="8" max="8" width="14.28515625" style="47" bestFit="1" customWidth="1"/>
    <col min="9" max="9" width="11.7109375" style="47"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39.5" customHeight="1" x14ac:dyDescent="0.25">
      <c r="A1" s="249" t="s">
        <v>97</v>
      </c>
      <c r="B1" s="249"/>
      <c r="C1" s="249"/>
      <c r="D1" s="249"/>
      <c r="E1" s="249"/>
      <c r="F1" s="249"/>
      <c r="G1" s="249"/>
    </row>
    <row r="2" spans="1:14" ht="63" customHeight="1" x14ac:dyDescent="0.25">
      <c r="A2" s="59" t="s">
        <v>63</v>
      </c>
      <c r="B2" s="59" t="s">
        <v>64</v>
      </c>
      <c r="C2" s="59" t="s">
        <v>62</v>
      </c>
      <c r="D2" s="59" t="s">
        <v>61</v>
      </c>
      <c r="E2" s="58" t="s">
        <v>60</v>
      </c>
      <c r="F2" s="57" t="s">
        <v>59</v>
      </c>
      <c r="G2" s="57" t="s">
        <v>58</v>
      </c>
      <c r="H2" s="56"/>
      <c r="I2" s="56"/>
    </row>
    <row r="3" spans="1:14" x14ac:dyDescent="0.25">
      <c r="A3" s="52">
        <v>1</v>
      </c>
      <c r="B3" s="53" t="str">
        <f>'[2]Original Items Condensed'!C9</f>
        <v>********</v>
      </c>
      <c r="C3" s="52" t="str">
        <f>'[2]Original Items Condensed'!D9</f>
        <v>EARTH EXCAVATION (SOIL TO CCDD FACILITY)</v>
      </c>
      <c r="D3" s="52" t="str">
        <f>'[2]Original Items Condensed'!E9</f>
        <v>Cubic Yard</v>
      </c>
      <c r="E3" s="52">
        <v>219</v>
      </c>
      <c r="F3" s="63"/>
      <c r="G3" s="51">
        <f>E3*F3</f>
        <v>0</v>
      </c>
      <c r="H3" s="48"/>
      <c r="I3" s="48"/>
    </row>
    <row r="4" spans="1:14" x14ac:dyDescent="0.25">
      <c r="A4" s="52">
        <v>2</v>
      </c>
      <c r="B4" s="53" t="str">
        <f>'[2]Original Items Condensed'!C10</f>
        <v>********</v>
      </c>
      <c r="C4" s="52" t="str">
        <f>'[2]Original Items Condensed'!D10</f>
        <v>EARTH EXCAVATION (SOIL TO LANDFILL)</v>
      </c>
      <c r="D4" s="52" t="str">
        <f>'[2]Original Items Condensed'!E10</f>
        <v>Cubic Yard</v>
      </c>
      <c r="E4" s="52">
        <v>226</v>
      </c>
      <c r="F4" s="63"/>
      <c r="G4" s="51">
        <f t="shared" ref="G4:G59" si="0">E4*F4</f>
        <v>0</v>
      </c>
      <c r="H4" s="48"/>
      <c r="I4" s="48"/>
      <c r="N4" s="55"/>
    </row>
    <row r="5" spans="1:14" x14ac:dyDescent="0.25">
      <c r="A5" s="52">
        <v>3</v>
      </c>
      <c r="B5" s="53">
        <f>'[2]Original Items Condensed'!C11</f>
        <v>44000100</v>
      </c>
      <c r="C5" s="52" t="str">
        <f>'[2]Original Items Condensed'!D11</f>
        <v>PAVEMENT REMOVAL</v>
      </c>
      <c r="D5" s="52" t="str">
        <f>'[2]Original Items Condensed'!E11</f>
        <v>Square Yard</v>
      </c>
      <c r="E5" s="52">
        <v>24</v>
      </c>
      <c r="F5" s="63"/>
      <c r="G5" s="51">
        <f t="shared" si="0"/>
        <v>0</v>
      </c>
      <c r="H5" s="48"/>
      <c r="I5" s="48"/>
      <c r="N5" s="55"/>
    </row>
    <row r="6" spans="1:14" x14ac:dyDescent="0.25">
      <c r="A6" s="52">
        <v>4</v>
      </c>
      <c r="B6" s="53" t="str">
        <f>'[2]Original Items Condensed'!C12</f>
        <v>********</v>
      </c>
      <c r="C6" s="52" t="str">
        <f>'[2]Original Items Condensed'!D12</f>
        <v>DRIVEWAY AND ALLEY RETURN PAVEMENT REMOVAL</v>
      </c>
      <c r="D6" s="52" t="str">
        <f>'[2]Original Items Condensed'!E12</f>
        <v>Square Yard</v>
      </c>
      <c r="E6" s="52">
        <v>68</v>
      </c>
      <c r="F6" s="63"/>
      <c r="G6" s="51">
        <f t="shared" si="0"/>
        <v>0</v>
      </c>
      <c r="H6" s="48"/>
      <c r="I6" s="48"/>
      <c r="N6" s="55"/>
    </row>
    <row r="7" spans="1:14" x14ac:dyDescent="0.25">
      <c r="A7" s="52">
        <v>5</v>
      </c>
      <c r="B7" s="53">
        <f>'[2]Original Items Condensed'!C13</f>
        <v>44000300</v>
      </c>
      <c r="C7" s="52" t="str">
        <f>'[2]Original Items Condensed'!D13</f>
        <v>CURB REMOVAL</v>
      </c>
      <c r="D7" s="52" t="str">
        <f>'[2]Original Items Condensed'!E13</f>
        <v>Foot</v>
      </c>
      <c r="E7" s="52">
        <v>115</v>
      </c>
      <c r="F7" s="63"/>
      <c r="G7" s="51">
        <f t="shared" si="0"/>
        <v>0</v>
      </c>
      <c r="H7" s="48"/>
      <c r="I7" s="48"/>
      <c r="N7" s="55"/>
    </row>
    <row r="8" spans="1:14" x14ac:dyDescent="0.25">
      <c r="A8" s="52">
        <v>6</v>
      </c>
      <c r="B8" s="53">
        <f>'[2]Original Items Condensed'!C14</f>
        <v>44000500</v>
      </c>
      <c r="C8" s="52" t="str">
        <f>'[2]Original Items Condensed'!D14</f>
        <v>COMBINATION CURB AND GUTTER REMOVAL</v>
      </c>
      <c r="D8" s="52" t="str">
        <f>'[2]Original Items Condensed'!E14</f>
        <v>Foot</v>
      </c>
      <c r="E8" s="52">
        <v>86</v>
      </c>
      <c r="F8" s="63"/>
      <c r="G8" s="51">
        <f t="shared" si="0"/>
        <v>0</v>
      </c>
      <c r="H8" s="48"/>
      <c r="I8" s="48"/>
      <c r="N8" s="55"/>
    </row>
    <row r="9" spans="1:14" x14ac:dyDescent="0.25">
      <c r="A9" s="52">
        <v>7</v>
      </c>
      <c r="B9" s="53">
        <f>'[2]Original Items Condensed'!C15</f>
        <v>44000600</v>
      </c>
      <c r="C9" s="52" t="str">
        <f>'[2]Original Items Condensed'!D15</f>
        <v>SIDEWALK REMOVAL</v>
      </c>
      <c r="D9" s="52" t="str">
        <f>'[2]Original Items Condensed'!E15</f>
        <v>Square Foot</v>
      </c>
      <c r="E9" s="52">
        <v>634</v>
      </c>
      <c r="F9" s="63"/>
      <c r="G9" s="51">
        <f t="shared" si="0"/>
        <v>0</v>
      </c>
      <c r="H9" s="48"/>
      <c r="I9" s="48"/>
      <c r="N9" s="55"/>
    </row>
    <row r="10" spans="1:14" x14ac:dyDescent="0.25">
      <c r="A10" s="52">
        <v>8</v>
      </c>
      <c r="B10" s="53" t="str">
        <f>'[2]Original Items Condensed'!C16</f>
        <v>CDOT4400020</v>
      </c>
      <c r="C10" s="52" t="str">
        <f>'[2]Original Items Condensed'!D16</f>
        <v>ALLEY PAVEMENT REMOVAL</v>
      </c>
      <c r="D10" s="52" t="str">
        <f>'[2]Original Items Condensed'!E16</f>
        <v>Square Yard</v>
      </c>
      <c r="E10" s="52">
        <v>1203</v>
      </c>
      <c r="F10" s="63"/>
      <c r="G10" s="51">
        <f t="shared" si="0"/>
        <v>0</v>
      </c>
      <c r="H10" s="48"/>
      <c r="I10" s="48"/>
      <c r="N10" s="55"/>
    </row>
    <row r="11" spans="1:14" x14ac:dyDescent="0.25">
      <c r="A11" s="52">
        <v>9</v>
      </c>
      <c r="B11" s="53" t="str">
        <f>'[2]Original Items Condensed'!C17</f>
        <v>********</v>
      </c>
      <c r="C11" s="52" t="str">
        <f>'[2]Original Items Condensed'!D17</f>
        <v>GARAGE APRON REMOVAL</v>
      </c>
      <c r="D11" s="52" t="str">
        <f>'[2]Original Items Condensed'!E17</f>
        <v>Square Foot</v>
      </c>
      <c r="E11" s="52">
        <v>1741</v>
      </c>
      <c r="F11" s="63"/>
      <c r="G11" s="51">
        <f t="shared" si="0"/>
        <v>0</v>
      </c>
      <c r="H11" s="48"/>
      <c r="I11" s="48"/>
      <c r="N11" s="55"/>
    </row>
    <row r="12" spans="1:14" x14ac:dyDescent="0.25">
      <c r="A12" s="52">
        <v>10</v>
      </c>
      <c r="B12" s="53">
        <f>'[2]Original Items Condensed'!C18</f>
        <v>20700220</v>
      </c>
      <c r="C12" s="52" t="str">
        <f>'[2]Original Items Condensed'!D18</f>
        <v>POROUS GRANULAR EMBANKMENT (CA-1)</v>
      </c>
      <c r="D12" s="52" t="str">
        <f>'[2]Original Items Condensed'!E18</f>
        <v>Cubic Yard</v>
      </c>
      <c r="E12" s="52">
        <v>0</v>
      </c>
      <c r="F12" s="63"/>
      <c r="G12" s="51">
        <f t="shared" si="0"/>
        <v>0</v>
      </c>
      <c r="H12" s="48"/>
      <c r="I12" s="48"/>
      <c r="N12" s="55"/>
    </row>
    <row r="13" spans="1:14" x14ac:dyDescent="0.25">
      <c r="A13" s="52">
        <v>11</v>
      </c>
      <c r="B13" s="53">
        <f>'[2]Original Items Condensed'!C19</f>
        <v>31101100</v>
      </c>
      <c r="C13" s="52" t="str">
        <f>'[2]Original Items Condensed'!D19</f>
        <v>SUB-BASE GRANULAR MATERIAL, TYPE B</v>
      </c>
      <c r="D13" s="52" t="str">
        <f>'[2]Original Items Condensed'!E19</f>
        <v>Cubic Yard</v>
      </c>
      <c r="E13" s="52">
        <v>0</v>
      </c>
      <c r="F13" s="63"/>
      <c r="G13" s="51">
        <f t="shared" si="0"/>
        <v>0</v>
      </c>
      <c r="H13" s="48"/>
      <c r="I13" s="48"/>
    </row>
    <row r="14" spans="1:14" x14ac:dyDescent="0.25">
      <c r="A14" s="52">
        <v>12</v>
      </c>
      <c r="B14" s="53">
        <f>'[2]Original Items Condensed'!C20</f>
        <v>20800150</v>
      </c>
      <c r="C14" s="52" t="str">
        <f>'[2]Original Items Condensed'!D20</f>
        <v>TRENCH BACKFILL</v>
      </c>
      <c r="D14" s="52" t="str">
        <f>'[2]Original Items Condensed'!E20</f>
        <v>Cubic Yard</v>
      </c>
      <c r="E14" s="52">
        <v>280</v>
      </c>
      <c r="F14" s="63"/>
      <c r="G14" s="51">
        <f t="shared" si="0"/>
        <v>0</v>
      </c>
      <c r="H14" s="48"/>
      <c r="I14" s="48"/>
    </row>
    <row r="15" spans="1:14" x14ac:dyDescent="0.25">
      <c r="A15" s="52">
        <v>13</v>
      </c>
      <c r="B15" s="53" t="str">
        <f>'[2]Original Items Condensed'!C21</f>
        <v>CDOT3110030</v>
      </c>
      <c r="C15" s="52" t="str">
        <f>'[2]Original Items Condensed'!D21</f>
        <v>PERVIOUS AGGREGATE SUBBASE</v>
      </c>
      <c r="D15" s="52" t="str">
        <f>'[2]Original Items Condensed'!E21</f>
        <v>Cubic Yard</v>
      </c>
      <c r="E15" s="52">
        <v>0</v>
      </c>
      <c r="F15" s="63"/>
      <c r="G15" s="51">
        <f t="shared" si="0"/>
        <v>0</v>
      </c>
      <c r="H15" s="48"/>
      <c r="I15" s="48"/>
    </row>
    <row r="16" spans="1:14" x14ac:dyDescent="0.25">
      <c r="A16" s="52">
        <v>14</v>
      </c>
      <c r="B16" s="53" t="str">
        <f>'[2]Original Items Condensed'!C22</f>
        <v>********</v>
      </c>
      <c r="C16" s="52" t="str">
        <f>'[2]Original Items Condensed'!D22</f>
        <v>BEDDING &amp; VOID OPENING AGGREGATES FOR PERMEABLE CONCRETE BLOCK PAVERS</v>
      </c>
      <c r="D16" s="52" t="str">
        <f>'[2]Original Items Condensed'!E22</f>
        <v>Cubic Yard</v>
      </c>
      <c r="E16" s="52">
        <v>0</v>
      </c>
      <c r="F16" s="63"/>
      <c r="G16" s="51">
        <f t="shared" si="0"/>
        <v>0</v>
      </c>
      <c r="H16" s="48"/>
      <c r="I16" s="48"/>
    </row>
    <row r="17" spans="1:13" x14ac:dyDescent="0.25">
      <c r="A17" s="52">
        <v>15</v>
      </c>
      <c r="B17" s="53" t="str">
        <f>'[2]Original Items Condensed'!C23</f>
        <v>********</v>
      </c>
      <c r="C17" s="52" t="str">
        <f>'[2]Original Items Condensed'!D23</f>
        <v>CRUSHED STONE (TEMPORARY USE)</v>
      </c>
      <c r="D17" s="52" t="str">
        <f>'[2]Original Items Condensed'!E23</f>
        <v>Ton</v>
      </c>
      <c r="E17" s="52">
        <v>40</v>
      </c>
      <c r="F17" s="63"/>
      <c r="G17" s="51">
        <f t="shared" si="0"/>
        <v>0</v>
      </c>
      <c r="H17" s="48"/>
      <c r="I17" s="48"/>
    </row>
    <row r="18" spans="1:13" x14ac:dyDescent="0.25">
      <c r="A18" s="52">
        <v>16</v>
      </c>
      <c r="B18" s="53">
        <f>'[2]Original Items Condensed'!C24</f>
        <v>35300200</v>
      </c>
      <c r="C18" s="52" t="str">
        <f>'[2]Original Items Condensed'!D24</f>
        <v>PORTLAND CEMENT CONCRETE BASE COURSE, 7 IN</v>
      </c>
      <c r="D18" s="52" t="str">
        <f>'[2]Original Items Condensed'!E24</f>
        <v>Square Yard</v>
      </c>
      <c r="E18" s="52">
        <v>24</v>
      </c>
      <c r="F18" s="63"/>
      <c r="G18" s="51">
        <f t="shared" si="0"/>
        <v>0</v>
      </c>
      <c r="H18" s="48"/>
      <c r="I18" s="48"/>
    </row>
    <row r="19" spans="1:13" x14ac:dyDescent="0.25">
      <c r="A19" s="52">
        <v>17</v>
      </c>
      <c r="B19" s="53">
        <f>'[2]Original Items Condensed'!C25</f>
        <v>35300400</v>
      </c>
      <c r="C19" s="52" t="str">
        <f>'[2]Original Items Condensed'!D25</f>
        <v>PORTLAND CEMENT CONCRETE BASE COURSE, 9 IN</v>
      </c>
      <c r="D19" s="52" t="str">
        <f>'[2]Original Items Condensed'!E25</f>
        <v>Square Yard</v>
      </c>
      <c r="E19" s="52">
        <v>0</v>
      </c>
      <c r="F19" s="63"/>
      <c r="G19" s="51">
        <f t="shared" si="0"/>
        <v>0</v>
      </c>
      <c r="H19" s="48"/>
      <c r="I19" s="48"/>
      <c r="M19" s="54"/>
    </row>
    <row r="20" spans="1:13" x14ac:dyDescent="0.25">
      <c r="A20" s="52">
        <v>18</v>
      </c>
      <c r="B20" s="53" t="str">
        <f>'[2]Original Items Condensed'!C26</f>
        <v>CDOT4230030</v>
      </c>
      <c r="C20" s="52" t="str">
        <f>'[2]Original Items Condensed'!D26</f>
        <v>HIGH EARLY STRENGTH PORTLAND CEMENT CONCRETE ALLEY PAVEMENT, 8 INCH</v>
      </c>
      <c r="D20" s="52" t="str">
        <f>'[2]Original Items Condensed'!E26</f>
        <v>Square Yard</v>
      </c>
      <c r="E20" s="52">
        <v>1246</v>
      </c>
      <c r="F20" s="63"/>
      <c r="G20" s="51">
        <f t="shared" si="0"/>
        <v>0</v>
      </c>
      <c r="H20" s="48"/>
      <c r="I20" s="48"/>
      <c r="M20" s="54"/>
    </row>
    <row r="21" spans="1:13" x14ac:dyDescent="0.25">
      <c r="A21" s="52">
        <v>19</v>
      </c>
      <c r="B21" s="53" t="str">
        <f>'[2]Original Items Condensed'!C27</f>
        <v>CDOT4230010</v>
      </c>
      <c r="C21" s="52" t="str">
        <f>'[2]Original Items Condensed'!D27</f>
        <v>HIGH EARLY STRENGTH PORTLAND CEMENT CONCRETE DRIVEWAY PAVEMENT, 8 INCH</v>
      </c>
      <c r="D21" s="52" t="str">
        <f>'[2]Original Items Condensed'!E27</f>
        <v>Square Yard</v>
      </c>
      <c r="E21" s="52">
        <v>0</v>
      </c>
      <c r="F21" s="63"/>
      <c r="G21" s="51">
        <f t="shared" si="0"/>
        <v>0</v>
      </c>
      <c r="H21" s="48"/>
      <c r="I21" s="48"/>
      <c r="M21" s="54"/>
    </row>
    <row r="22" spans="1:13" x14ac:dyDescent="0.25">
      <c r="A22" s="52">
        <v>20</v>
      </c>
      <c r="B22" s="53" t="str">
        <f>'[2]Original Items Condensed'!C28</f>
        <v>********</v>
      </c>
      <c r="C22" s="52" t="str">
        <f>'[2]Original Items Condensed'!D28</f>
        <v>HIGH EARLY STRENGTH PORTLAND CEMENT CONCRETE GARAGE APRON, 8 INCH</v>
      </c>
      <c r="D22" s="52" t="str">
        <f>'[2]Original Items Condensed'!E28</f>
        <v>Square Foot</v>
      </c>
      <c r="E22" s="52">
        <v>1741</v>
      </c>
      <c r="F22" s="63"/>
      <c r="G22" s="51">
        <f t="shared" si="0"/>
        <v>0</v>
      </c>
      <c r="H22" s="48"/>
      <c r="I22" s="48"/>
      <c r="M22" s="54"/>
    </row>
    <row r="23" spans="1:13" x14ac:dyDescent="0.25">
      <c r="A23" s="52">
        <v>21</v>
      </c>
      <c r="B23" s="53" t="str">
        <f>'[2]Original Items Condensed'!C29</f>
        <v>********</v>
      </c>
      <c r="C23" s="52" t="str">
        <f>'[2]Original Items Condensed'!D29</f>
        <v>HIGH EARLY STRENGTH PORTLAND CEMENT CONCRETE SIDEWALK, 8 INCH</v>
      </c>
      <c r="D23" s="52" t="str">
        <f>'[2]Original Items Condensed'!E29</f>
        <v>Square Foot</v>
      </c>
      <c r="E23" s="52">
        <v>219</v>
      </c>
      <c r="F23" s="63"/>
      <c r="G23" s="51">
        <f t="shared" si="0"/>
        <v>0</v>
      </c>
      <c r="H23" s="48"/>
      <c r="I23" s="48"/>
    </row>
    <row r="24" spans="1:13" x14ac:dyDescent="0.25">
      <c r="A24" s="52">
        <v>22</v>
      </c>
      <c r="B24" s="53" t="str">
        <f>'[2]Original Items Condensed'!C30</f>
        <v>********</v>
      </c>
      <c r="C24" s="52" t="str">
        <f>'[2]Original Items Condensed'!D30</f>
        <v>PORTLAND CEMENT CONCRETE SIDEWALK, 8 IN</v>
      </c>
      <c r="D24" s="52" t="str">
        <f>'[2]Original Items Condensed'!E30</f>
        <v>Square Foot</v>
      </c>
      <c r="E24" s="52">
        <v>283</v>
      </c>
      <c r="F24" s="63"/>
      <c r="G24" s="51">
        <f t="shared" si="0"/>
        <v>0</v>
      </c>
      <c r="H24" s="48"/>
      <c r="I24" s="48"/>
    </row>
    <row r="25" spans="1:13" x14ac:dyDescent="0.25">
      <c r="A25" s="52">
        <v>23</v>
      </c>
      <c r="B25" s="53" t="str">
        <f>'[2]Original Items Condensed'!C31</f>
        <v>********</v>
      </c>
      <c r="C25" s="52" t="str">
        <f>'[2]Original Items Condensed'!D31</f>
        <v>PORTLAND CEMENT CONCRETE SIDEWALK, 5 IN</v>
      </c>
      <c r="D25" s="52" t="str">
        <f>'[2]Original Items Condensed'!E31</f>
        <v>Square Foot</v>
      </c>
      <c r="E25" s="52">
        <v>213</v>
      </c>
      <c r="F25" s="63"/>
      <c r="G25" s="51">
        <f t="shared" si="0"/>
        <v>0</v>
      </c>
      <c r="H25" s="48"/>
      <c r="I25" s="48"/>
    </row>
    <row r="26" spans="1:13" x14ac:dyDescent="0.25">
      <c r="A26" s="52">
        <v>24</v>
      </c>
      <c r="B26" s="53" t="str">
        <f>'[2]Original Items Condensed'!C32</f>
        <v>********</v>
      </c>
      <c r="C26" s="52" t="str">
        <f>'[2]Original Items Condensed'!D32</f>
        <v>PORTLAND CEMENT CONCRETE ADA CURB RAMP, 5 IN</v>
      </c>
      <c r="D26" s="52" t="str">
        <f>'[2]Original Items Condensed'!E32</f>
        <v>Square Foot</v>
      </c>
      <c r="E26" s="52">
        <v>139</v>
      </c>
      <c r="F26" s="63"/>
      <c r="G26" s="51">
        <f t="shared" si="0"/>
        <v>0</v>
      </c>
      <c r="H26" s="48"/>
      <c r="I26" s="48"/>
    </row>
    <row r="27" spans="1:13" x14ac:dyDescent="0.25">
      <c r="A27" s="52">
        <v>25</v>
      </c>
      <c r="B27" s="53" t="str">
        <f>'[2]Original Items Condensed'!C33</f>
        <v>********</v>
      </c>
      <c r="C27" s="52" t="str">
        <f>'[2]Original Items Condensed'!D33</f>
        <v>HIGH EARLY STRENGTH PORTLAND CEMENT CONCRETE ADA CURB RAMP, 8 INCH</v>
      </c>
      <c r="D27" s="52" t="str">
        <f>'[2]Original Items Condensed'!E33</f>
        <v>Square Foot</v>
      </c>
      <c r="E27" s="52">
        <v>0</v>
      </c>
      <c r="F27" s="63"/>
      <c r="G27" s="51">
        <f t="shared" si="0"/>
        <v>0</v>
      </c>
      <c r="H27" s="48"/>
      <c r="I27" s="48"/>
    </row>
    <row r="28" spans="1:13" x14ac:dyDescent="0.25">
      <c r="A28" s="52">
        <v>26</v>
      </c>
      <c r="B28" s="53" t="str">
        <f>'[2]Original Items Condensed'!C34</f>
        <v>********</v>
      </c>
      <c r="C28" s="52" t="str">
        <f>'[2]Original Items Condensed'!D34</f>
        <v>DRILL AND GROUT DOWELS AND TIE BARS</v>
      </c>
      <c r="D28" s="52" t="str">
        <f>'[2]Original Items Condensed'!E34</f>
        <v>Each</v>
      </c>
      <c r="E28" s="52">
        <v>175</v>
      </c>
      <c r="F28" s="63"/>
      <c r="G28" s="51">
        <f t="shared" si="0"/>
        <v>0</v>
      </c>
      <c r="H28" s="48"/>
      <c r="I28" s="48"/>
    </row>
    <row r="29" spans="1:13" x14ac:dyDescent="0.25">
      <c r="A29" s="52">
        <v>27</v>
      </c>
      <c r="B29" s="53" t="str">
        <f>'[2]Original Items Condensed'!C35</f>
        <v>********</v>
      </c>
      <c r="C29" s="52" t="str">
        <f>'[2]Original Items Condensed'!D35</f>
        <v>PORTLAND CEMENT CONCRETE COLLAR FOR PERMEABLE BLOCK PAVERS, POROUS TILE PAVERS, OR PERVIOUS HMA</v>
      </c>
      <c r="D29" s="52" t="str">
        <f>'[2]Original Items Condensed'!E35</f>
        <v>Foot</v>
      </c>
      <c r="E29" s="52">
        <v>0</v>
      </c>
      <c r="F29" s="63"/>
      <c r="G29" s="51">
        <f t="shared" si="0"/>
        <v>0</v>
      </c>
      <c r="H29" s="48"/>
      <c r="I29" s="48"/>
    </row>
    <row r="30" spans="1:13" x14ac:dyDescent="0.25">
      <c r="A30" s="52">
        <v>28</v>
      </c>
      <c r="B30" s="53" t="str">
        <f>'[2]Original Items Condensed'!C36</f>
        <v>********</v>
      </c>
      <c r="C30" s="52" t="str">
        <f>'[2]Original Items Condensed'!D36</f>
        <v>PERMEABLE CONCRETE BLOCK PAVERS</v>
      </c>
      <c r="D30" s="52" t="str">
        <f>'[2]Original Items Condensed'!E36</f>
        <v>Square Foot</v>
      </c>
      <c r="E30" s="52">
        <v>0</v>
      </c>
      <c r="F30" s="63"/>
      <c r="G30" s="51">
        <f t="shared" si="0"/>
        <v>0</v>
      </c>
      <c r="H30" s="48"/>
      <c r="I30" s="48"/>
    </row>
    <row r="31" spans="1:13" x14ac:dyDescent="0.25">
      <c r="A31" s="52">
        <v>29</v>
      </c>
      <c r="B31" s="53" t="str">
        <f>'[2]Original Items Condensed'!C37</f>
        <v>********</v>
      </c>
      <c r="C31" s="52" t="str">
        <f>'[2]Original Items Condensed'!D37</f>
        <v>GREEN ALLEY IDENTIFIER CONCRETE STAMP</v>
      </c>
      <c r="D31" s="52" t="str">
        <f>'[2]Original Items Condensed'!E37</f>
        <v>Each</v>
      </c>
      <c r="E31" s="52">
        <v>3</v>
      </c>
      <c r="F31" s="63"/>
      <c r="G31" s="51">
        <f t="shared" si="0"/>
        <v>0</v>
      </c>
      <c r="H31" s="48"/>
      <c r="I31" s="48"/>
    </row>
    <row r="32" spans="1:13" x14ac:dyDescent="0.25">
      <c r="A32" s="52">
        <v>30</v>
      </c>
      <c r="B32" s="53">
        <f>'[2]Original Items Condensed'!C38</f>
        <v>40600200</v>
      </c>
      <c r="C32" s="52" t="str">
        <f>'[2]Original Items Condensed'!D38</f>
        <v>BITUMINOUS MATERIALS (TACK COAT)</v>
      </c>
      <c r="D32" s="52" t="str">
        <f>'[2]Original Items Condensed'!E38</f>
        <v>Pound</v>
      </c>
      <c r="E32" s="52">
        <v>9</v>
      </c>
      <c r="F32" s="63"/>
      <c r="G32" s="51">
        <f t="shared" si="0"/>
        <v>0</v>
      </c>
      <c r="H32" s="48"/>
      <c r="I32" s="48"/>
    </row>
    <row r="33" spans="1:9" x14ac:dyDescent="0.25">
      <c r="A33" s="52">
        <v>31</v>
      </c>
      <c r="B33" s="53">
        <f>'[2]Original Items Condensed'!C39</f>
        <v>4060105</v>
      </c>
      <c r="C33" s="52" t="str">
        <f>'[2]Original Items Condensed'!D39</f>
        <v>HOT-MIX ASPHALT SURFACE COURSE, IL-9.5L, MIX "C", N30 (CDOT)</v>
      </c>
      <c r="D33" s="52" t="str">
        <f>'[2]Original Items Condensed'!E39</f>
        <v>Ton</v>
      </c>
      <c r="E33" s="52">
        <v>0</v>
      </c>
      <c r="F33" s="63"/>
      <c r="G33" s="51">
        <f t="shared" si="0"/>
        <v>0</v>
      </c>
      <c r="H33" s="48"/>
      <c r="I33" s="48"/>
    </row>
    <row r="34" spans="1:9" x14ac:dyDescent="0.25">
      <c r="A34" s="52">
        <v>32</v>
      </c>
      <c r="B34" s="53">
        <f>'[2]Original Items Condensed'!C40</f>
        <v>40603085</v>
      </c>
      <c r="C34" s="52" t="str">
        <f>'[2]Original Items Condensed'!D40</f>
        <v>HOT-MIX ASPHALT BINDER COURSE, N70</v>
      </c>
      <c r="D34" s="52" t="str">
        <f>'[2]Original Items Condensed'!E40</f>
        <v>Ton</v>
      </c>
      <c r="E34" s="52">
        <v>0</v>
      </c>
      <c r="F34" s="63"/>
      <c r="G34" s="51">
        <f t="shared" si="0"/>
        <v>0</v>
      </c>
      <c r="H34" s="48"/>
      <c r="I34" s="48"/>
    </row>
    <row r="35" spans="1:9" x14ac:dyDescent="0.25">
      <c r="A35" s="52">
        <v>33</v>
      </c>
      <c r="B35" s="53" t="str">
        <f>'[2]Original Items Condensed'!C41</f>
        <v>********</v>
      </c>
      <c r="C35" s="52" t="str">
        <f>'[2]Original Items Condensed'!D41</f>
        <v>HOT-MIX ASPHALT, REMOVE AND RESURFACE, N30</v>
      </c>
      <c r="D35" s="52" t="str">
        <f>'[2]Original Items Condensed'!E41</f>
        <v>Square Yard</v>
      </c>
      <c r="E35" s="52">
        <v>0</v>
      </c>
      <c r="F35" s="63"/>
      <c r="G35" s="51">
        <f t="shared" si="0"/>
        <v>0</v>
      </c>
      <c r="H35" s="48"/>
      <c r="I35" s="48"/>
    </row>
    <row r="36" spans="1:9" x14ac:dyDescent="0.25">
      <c r="A36" s="52">
        <v>34</v>
      </c>
      <c r="B36" s="53" t="str">
        <f>'[2]Original Items Condensed'!C42</f>
        <v>********</v>
      </c>
      <c r="C36" s="52" t="str">
        <f>'[2]Original Items Condensed'!D42</f>
        <v>HOT-MIX ASPHALT SURFACE COURSE, PATCH, N30 (HAND METHOD)</v>
      </c>
      <c r="D36" s="52" t="str">
        <f>'[2]Original Items Condensed'!E42</f>
        <v>Ton</v>
      </c>
      <c r="E36" s="52">
        <v>5</v>
      </c>
      <c r="F36" s="63"/>
      <c r="G36" s="51">
        <f t="shared" si="0"/>
        <v>0</v>
      </c>
      <c r="H36" s="48"/>
      <c r="I36" s="48"/>
    </row>
    <row r="37" spans="1:9" x14ac:dyDescent="0.25">
      <c r="A37" s="52">
        <v>35</v>
      </c>
      <c r="B37" s="53" t="str">
        <f>'[2]Original Items Condensed'!C43</f>
        <v>********</v>
      </c>
      <c r="C37" s="52" t="str">
        <f>'[2]Original Items Condensed'!D43</f>
        <v>HOT-MIX ASPHALT SURFACE COURSE, PATCH, N70 (HAND METHOD)</v>
      </c>
      <c r="D37" s="52" t="str">
        <f>'[2]Original Items Condensed'!E43</f>
        <v>Ton</v>
      </c>
      <c r="E37" s="52">
        <v>0</v>
      </c>
      <c r="F37" s="63"/>
      <c r="G37" s="51">
        <f t="shared" si="0"/>
        <v>0</v>
      </c>
      <c r="H37" s="48"/>
      <c r="I37" s="48"/>
    </row>
    <row r="38" spans="1:9" x14ac:dyDescent="0.25">
      <c r="A38" s="52">
        <v>36</v>
      </c>
      <c r="B38" s="53">
        <f>'[2]Original Items Condensed'!C44</f>
        <v>60600605</v>
      </c>
      <c r="C38" s="52" t="str">
        <f>'[2]Original Items Condensed'!D44</f>
        <v>CONCRETE CURB, TYPE B</v>
      </c>
      <c r="D38" s="52" t="str">
        <f>'[2]Original Items Condensed'!E44</f>
        <v>Foot</v>
      </c>
      <c r="E38" s="52">
        <v>115</v>
      </c>
      <c r="F38" s="63"/>
      <c r="G38" s="51">
        <f t="shared" si="0"/>
        <v>0</v>
      </c>
      <c r="H38" s="48"/>
      <c r="I38" s="48"/>
    </row>
    <row r="39" spans="1:9" x14ac:dyDescent="0.25">
      <c r="A39" s="52">
        <v>37</v>
      </c>
      <c r="B39" s="53" t="str">
        <f>'[2]Original Items Condensed'!C45</f>
        <v>********</v>
      </c>
      <c r="C39" s="52" t="str">
        <f>'[2]Original Items Condensed'!D45</f>
        <v>HIGH EARLY STRENGTH PORTLAND CEMENT CONCRETE COMBINATION CURB AND GUTTER, TYPE B-V.12</v>
      </c>
      <c r="D39" s="52" t="str">
        <f>'[2]Original Items Condensed'!E45</f>
        <v>Foot</v>
      </c>
      <c r="E39" s="52">
        <v>50</v>
      </c>
      <c r="F39" s="63"/>
      <c r="G39" s="51">
        <f t="shared" si="0"/>
        <v>0</v>
      </c>
      <c r="H39" s="48"/>
      <c r="I39" s="48"/>
    </row>
    <row r="40" spans="1:9" x14ac:dyDescent="0.25">
      <c r="A40" s="52">
        <v>38</v>
      </c>
      <c r="B40" s="53" t="str">
        <f>'[2]Original Items Condensed'!C46</f>
        <v>CDOT 6060020</v>
      </c>
      <c r="C40" s="52" t="str">
        <f>'[2]Original Items Condensed'!D46</f>
        <v>COMBINATION CONCRETE CURB AND GUTTER, TYPE B-V.12</v>
      </c>
      <c r="D40" s="52" t="str">
        <f>'[2]Original Items Condensed'!E46</f>
        <v>Foot</v>
      </c>
      <c r="E40" s="52">
        <v>36</v>
      </c>
      <c r="F40" s="63"/>
      <c r="G40" s="51">
        <f t="shared" si="0"/>
        <v>0</v>
      </c>
      <c r="H40" s="48"/>
      <c r="I40" s="48"/>
    </row>
    <row r="41" spans="1:9" x14ac:dyDescent="0.25">
      <c r="A41" s="52">
        <v>39</v>
      </c>
      <c r="B41" s="53" t="str">
        <f>'[2]Original Items Condensed'!C47</f>
        <v>********</v>
      </c>
      <c r="C41" s="52" t="str">
        <f>'[2]Original Items Condensed'!D47</f>
        <v>MANHOLE, 3 FT DIAMETER, TYPE A, FRAME AND CLOSED LID (CITY OF CHICAGO)</v>
      </c>
      <c r="D41" s="52" t="str">
        <f>'[2]Original Items Condensed'!E47</f>
        <v>Each</v>
      </c>
      <c r="E41" s="52">
        <v>0</v>
      </c>
      <c r="F41" s="63"/>
      <c r="G41" s="51">
        <f t="shared" si="0"/>
        <v>0</v>
      </c>
      <c r="H41" s="48"/>
      <c r="I41" s="48"/>
    </row>
    <row r="42" spans="1:9" x14ac:dyDescent="0.25">
      <c r="A42" s="52">
        <v>40</v>
      </c>
      <c r="B42" s="53" t="str">
        <f>'[2]Original Items Condensed'!C48</f>
        <v>********</v>
      </c>
      <c r="C42" s="52" t="str">
        <f>'[2]Original Items Condensed'!D48</f>
        <v>CATCH BASINS, TYPE A, SPECIAL, 3 FT DIAMETER, TYPE 1 FRAME, OPEN LID (CITY OF CHICAGO)</v>
      </c>
      <c r="D42" s="52" t="str">
        <f>'[2]Original Items Condensed'!E48</f>
        <v>Each</v>
      </c>
      <c r="E42" s="52">
        <v>0</v>
      </c>
      <c r="F42" s="63"/>
      <c r="G42" s="51">
        <f t="shared" si="0"/>
        <v>0</v>
      </c>
      <c r="H42" s="48"/>
      <c r="I42" s="48"/>
    </row>
    <row r="43" spans="1:9" x14ac:dyDescent="0.25">
      <c r="A43" s="52">
        <v>41</v>
      </c>
      <c r="B43" s="53" t="str">
        <f>'[2]Original Items Condensed'!C49</f>
        <v>CDOT6020010</v>
      </c>
      <c r="C43" s="52" t="str">
        <f>'[2]Original Items Condensed'!D49</f>
        <v>CATCH BASINS, TYPE A, 4 FT DIAMETER, TYPE 1 FRAME, OPEN LID (CITY OF CHICAGO)</v>
      </c>
      <c r="D43" s="52" t="str">
        <f>'[2]Original Items Condensed'!E49</f>
        <v>Each</v>
      </c>
      <c r="E43" s="52">
        <v>0</v>
      </c>
      <c r="F43" s="63"/>
      <c r="G43" s="51">
        <f t="shared" si="0"/>
        <v>0</v>
      </c>
      <c r="H43" s="48"/>
      <c r="I43" s="48"/>
    </row>
    <row r="44" spans="1:9" x14ac:dyDescent="0.25">
      <c r="A44" s="52">
        <v>42</v>
      </c>
      <c r="B44" s="53" t="str">
        <f>'[2]Original Items Condensed'!C50</f>
        <v>********</v>
      </c>
      <c r="C44" s="52" t="str">
        <f>'[2]Original Items Condensed'!D50</f>
        <v>DRAINAGE AND UTILITY STRUCTURES TO BE ADJUSTED</v>
      </c>
      <c r="D44" s="52" t="str">
        <f>'[2]Original Items Condensed'!E50</f>
        <v>Each</v>
      </c>
      <c r="E44" s="52">
        <v>1</v>
      </c>
      <c r="F44" s="63"/>
      <c r="G44" s="51">
        <f t="shared" si="0"/>
        <v>0</v>
      </c>
      <c r="H44" s="48"/>
      <c r="I44" s="48"/>
    </row>
    <row r="45" spans="1:9" x14ac:dyDescent="0.25">
      <c r="A45" s="52">
        <v>43</v>
      </c>
      <c r="B45" s="53" t="str">
        <f>'[2]Original Items Condensed'!C51</f>
        <v>********</v>
      </c>
      <c r="C45" s="52" t="str">
        <f>'[2]Original Items Condensed'!D51</f>
        <v>VORTEX RESTRICTOR</v>
      </c>
      <c r="D45" s="52" t="str">
        <f>'[2]Original Items Condensed'!E51</f>
        <v>Each</v>
      </c>
      <c r="E45" s="52">
        <v>0</v>
      </c>
      <c r="F45" s="63"/>
      <c r="G45" s="51">
        <f t="shared" si="0"/>
        <v>0</v>
      </c>
      <c r="H45" s="48"/>
      <c r="I45" s="48"/>
    </row>
    <row r="46" spans="1:9" x14ac:dyDescent="0.25">
      <c r="A46" s="52">
        <v>44</v>
      </c>
      <c r="B46" s="53" t="str">
        <f>'[2]Original Items Condensed'!C52</f>
        <v>********</v>
      </c>
      <c r="C46" s="52" t="str">
        <f>'[2]Original Items Condensed'!D52</f>
        <v>STORM SEWERS, EXTRA STRENGTH VITRIFIED CLAY PIPE, 8 IN</v>
      </c>
      <c r="D46" s="52" t="str">
        <f>'[2]Original Items Condensed'!E52</f>
        <v>Foot</v>
      </c>
      <c r="E46" s="52">
        <v>0</v>
      </c>
      <c r="F46" s="63"/>
      <c r="G46" s="51">
        <f t="shared" si="0"/>
        <v>0</v>
      </c>
      <c r="H46" s="48"/>
      <c r="I46" s="48"/>
    </row>
    <row r="47" spans="1:9" x14ac:dyDescent="0.25">
      <c r="A47" s="52">
        <v>45</v>
      </c>
      <c r="B47" s="53" t="str">
        <f>'[2]Original Items Condensed'!C53</f>
        <v>********</v>
      </c>
      <c r="C47" s="52" t="str">
        <f>'[2]Original Items Condensed'!D53</f>
        <v>STORM SEWERS, DUCTILE IRON PIPE, 18 IN</v>
      </c>
      <c r="D47" s="52" t="str">
        <f>'[2]Original Items Condensed'!E53</f>
        <v>Foot</v>
      </c>
      <c r="E47" s="52">
        <v>0</v>
      </c>
      <c r="F47" s="63"/>
      <c r="G47" s="51">
        <f t="shared" si="0"/>
        <v>0</v>
      </c>
      <c r="H47" s="48"/>
      <c r="I47" s="48"/>
    </row>
    <row r="48" spans="1:9" x14ac:dyDescent="0.25">
      <c r="A48" s="52">
        <v>46</v>
      </c>
      <c r="B48" s="53" t="str">
        <f>'[2]Original Items Condensed'!C54</f>
        <v>********</v>
      </c>
      <c r="C48" s="52" t="str">
        <f>'[2]Original Items Condensed'!D54</f>
        <v>STORM SEWERS, EXTRA STRENGTH VITRIFIED CLAY PIPE, 15 IN</v>
      </c>
      <c r="D48" s="52" t="str">
        <f>'[2]Original Items Condensed'!E54</f>
        <v>Foot</v>
      </c>
      <c r="E48" s="52">
        <v>0</v>
      </c>
      <c r="F48" s="63"/>
      <c r="G48" s="51">
        <f t="shared" si="0"/>
        <v>0</v>
      </c>
      <c r="H48" s="48"/>
      <c r="I48" s="48"/>
    </row>
    <row r="49" spans="1:9" x14ac:dyDescent="0.25">
      <c r="A49" s="52">
        <v>47</v>
      </c>
      <c r="B49" s="53" t="str">
        <f>'[2]Original Items Condensed'!C55</f>
        <v>********</v>
      </c>
      <c r="C49" s="52" t="str">
        <f>'[2]Original Items Condensed'!D55</f>
        <v>STORM SEWERS, EXTRA STRENGTH VITRIFIED CLAY PIPE, 18 IN</v>
      </c>
      <c r="D49" s="52" t="str">
        <f>'[2]Original Items Condensed'!E55</f>
        <v>Foot</v>
      </c>
      <c r="E49" s="52">
        <v>0</v>
      </c>
      <c r="F49" s="63"/>
      <c r="G49" s="51">
        <f t="shared" si="0"/>
        <v>0</v>
      </c>
      <c r="H49" s="48"/>
      <c r="I49" s="48"/>
    </row>
    <row r="50" spans="1:9" x14ac:dyDescent="0.25">
      <c r="A50" s="52">
        <v>48</v>
      </c>
      <c r="B50" s="53" t="str">
        <f>'[2]Original Items Condensed'!C56</f>
        <v>CDOT6050010</v>
      </c>
      <c r="C50" s="52" t="str">
        <f>'[2]Original Items Condensed'!D56</f>
        <v>REMOVING MANHOLES</v>
      </c>
      <c r="D50" s="52" t="str">
        <f>'[2]Original Items Condensed'!E56</f>
        <v>Each</v>
      </c>
      <c r="E50" s="52">
        <v>0</v>
      </c>
      <c r="F50" s="63"/>
      <c r="G50" s="51">
        <f t="shared" si="0"/>
        <v>0</v>
      </c>
      <c r="H50" s="48"/>
      <c r="I50" s="48"/>
    </row>
    <row r="51" spans="1:9" x14ac:dyDescent="0.25">
      <c r="A51" s="52">
        <v>49</v>
      </c>
      <c r="B51" s="53" t="str">
        <f>'[2]Original Items Condensed'!C57</f>
        <v>CDOT6050020</v>
      </c>
      <c r="C51" s="52" t="str">
        <f>'[2]Original Items Condensed'!D57</f>
        <v>REMOVING CATCH BASINS</v>
      </c>
      <c r="D51" s="52" t="str">
        <f>'[2]Original Items Condensed'!E57</f>
        <v>Each</v>
      </c>
      <c r="E51" s="52">
        <v>0</v>
      </c>
      <c r="F51" s="63"/>
      <c r="G51" s="51">
        <f t="shared" si="0"/>
        <v>0</v>
      </c>
      <c r="H51" s="48"/>
      <c r="I51" s="48"/>
    </row>
    <row r="52" spans="1:9" x14ac:dyDescent="0.25">
      <c r="A52" s="52">
        <v>50</v>
      </c>
      <c r="B52" s="53" t="str">
        <f>'[2]Original Items Condensed'!C58</f>
        <v>********</v>
      </c>
      <c r="C52" s="52" t="str">
        <f>'[2]Original Items Condensed'!D58</f>
        <v>SEWER CLEANING AND TELEVISING</v>
      </c>
      <c r="D52" s="52" t="str">
        <f>'[2]Original Items Condensed'!E58</f>
        <v>Foot</v>
      </c>
      <c r="E52" s="52">
        <v>0</v>
      </c>
      <c r="F52" s="63"/>
      <c r="G52" s="51">
        <f t="shared" si="0"/>
        <v>0</v>
      </c>
      <c r="H52" s="48"/>
      <c r="I52" s="48"/>
    </row>
    <row r="53" spans="1:9" x14ac:dyDescent="0.25">
      <c r="A53" s="52">
        <v>51</v>
      </c>
      <c r="B53" s="53" t="str">
        <f>'[2]Original Items Condensed'!C59</f>
        <v>********</v>
      </c>
      <c r="C53" s="52" t="str">
        <f>'[2]Original Items Condensed'!D59</f>
        <v>CATCH BASINS, MANHOLES, WATER VALVES, ROUNDWAYS, AND INLETS TO BE CLEANED</v>
      </c>
      <c r="D53" s="52" t="str">
        <f>'[2]Original Items Condensed'!E59</f>
        <v>Each</v>
      </c>
      <c r="E53" s="52">
        <v>0</v>
      </c>
      <c r="F53" s="63"/>
      <c r="G53" s="51">
        <f t="shared" si="0"/>
        <v>0</v>
      </c>
      <c r="H53" s="48"/>
      <c r="I53" s="48"/>
    </row>
    <row r="54" spans="1:9" x14ac:dyDescent="0.25">
      <c r="A54" s="52">
        <v>52</v>
      </c>
      <c r="B54" s="53">
        <f>'[2]Original Items Condensed'!C60</f>
        <v>60100085</v>
      </c>
      <c r="C54" s="52" t="str">
        <f>'[2]Original Items Condensed'!D60</f>
        <v>GEOTECHNICAL FABRIC</v>
      </c>
      <c r="D54" s="52" t="str">
        <f>'[2]Original Items Condensed'!E60</f>
        <v>Square Yard</v>
      </c>
      <c r="E54" s="52">
        <v>0</v>
      </c>
      <c r="F54" s="63"/>
      <c r="G54" s="51">
        <f t="shared" si="0"/>
        <v>0</v>
      </c>
      <c r="H54" s="48"/>
      <c r="I54" s="48"/>
    </row>
    <row r="55" spans="1:9" x14ac:dyDescent="0.25">
      <c r="A55" s="52">
        <v>53</v>
      </c>
      <c r="B55" s="53" t="str">
        <f>'[2]Original Items Condensed'!C61</f>
        <v>CDOT2110010</v>
      </c>
      <c r="C55" s="52" t="str">
        <f>'[2]Original Items Condensed'!D61</f>
        <v>PULVERIZED TOPSOIL MIX</v>
      </c>
      <c r="D55" s="52" t="str">
        <f>'[2]Original Items Condensed'!E61</f>
        <v>Cubic Yard</v>
      </c>
      <c r="E55" s="52">
        <v>10</v>
      </c>
      <c r="F55" s="63"/>
      <c r="G55" s="51">
        <f t="shared" si="0"/>
        <v>0</v>
      </c>
      <c r="H55" s="48"/>
      <c r="I55" s="48"/>
    </row>
    <row r="56" spans="1:9" x14ac:dyDescent="0.25">
      <c r="A56" s="52">
        <v>54</v>
      </c>
      <c r="B56" s="53" t="str">
        <f>'[2]Original Items Condensed'!C62</f>
        <v>********</v>
      </c>
      <c r="C56" s="52" t="str">
        <f>'[2]Original Items Condensed'!D62</f>
        <v>HYDRAULIC SEEDING</v>
      </c>
      <c r="D56" s="52" t="str">
        <f>'[2]Original Items Condensed'!E62</f>
        <v>Square Yard</v>
      </c>
      <c r="E56" s="52">
        <v>17</v>
      </c>
      <c r="F56" s="63"/>
      <c r="G56" s="51">
        <f t="shared" si="0"/>
        <v>0</v>
      </c>
      <c r="H56" s="48"/>
      <c r="I56" s="48"/>
    </row>
    <row r="57" spans="1:9" x14ac:dyDescent="0.25">
      <c r="A57" s="52">
        <v>55</v>
      </c>
      <c r="B57" s="53" t="str">
        <f>'[2]Original Items Condensed'!C63</f>
        <v>********</v>
      </c>
      <c r="C57" s="52" t="str">
        <f>'[2]Original Items Condensed'!D63</f>
        <v>CONSTRUCTION SIGN</v>
      </c>
      <c r="D57" s="52" t="str">
        <f>'[2]Original Items Condensed'!E63</f>
        <v>Square Foot</v>
      </c>
      <c r="E57" s="52">
        <v>64</v>
      </c>
      <c r="F57" s="63"/>
      <c r="G57" s="51">
        <f t="shared" si="0"/>
        <v>0</v>
      </c>
      <c r="H57" s="48"/>
      <c r="I57" s="48"/>
    </row>
    <row r="58" spans="1:9" x14ac:dyDescent="0.25">
      <c r="A58" s="52">
        <v>56</v>
      </c>
      <c r="B58" s="53" t="str">
        <f>'[2]Original Items Condensed'!C64</f>
        <v>********</v>
      </c>
      <c r="C58" s="52" t="str">
        <f>'[2]Original Items Condensed'!D64</f>
        <v>PREMOLDED RUBBER SPEED HUMPS</v>
      </c>
      <c r="D58" s="52" t="str">
        <f>'[2]Original Items Condensed'!E64</f>
        <v>Each</v>
      </c>
      <c r="E58" s="52">
        <v>0</v>
      </c>
      <c r="F58" s="63"/>
      <c r="G58" s="51">
        <f t="shared" si="0"/>
        <v>0</v>
      </c>
      <c r="H58" s="48"/>
      <c r="I58" s="48"/>
    </row>
    <row r="59" spans="1:9" x14ac:dyDescent="0.25">
      <c r="A59" s="52">
        <v>57</v>
      </c>
      <c r="B59" s="53" t="str">
        <f>'[2]Original Items Condensed'!C65</f>
        <v>********</v>
      </c>
      <c r="C59" s="52" t="str">
        <f>'[2]Original Items Condensed'!D65</f>
        <v>REMOVE AND RELOCATE SIGN PANEL AND POLE ASSEMBLY</v>
      </c>
      <c r="D59" s="52" t="str">
        <f>'[2]Original Items Condensed'!E65</f>
        <v>Each</v>
      </c>
      <c r="E59" s="52">
        <v>0</v>
      </c>
      <c r="F59" s="63"/>
      <c r="G59" s="51">
        <f t="shared" si="0"/>
        <v>0</v>
      </c>
      <c r="H59" s="48"/>
      <c r="I59" s="48"/>
    </row>
    <row r="60" spans="1:9" ht="15.75" thickBot="1" x14ac:dyDescent="0.3">
      <c r="A60" s="49"/>
      <c r="B60" s="50"/>
      <c r="C60" s="49"/>
      <c r="D60" s="49"/>
      <c r="E60" s="49"/>
      <c r="F60" s="48"/>
      <c r="G60" s="48"/>
      <c r="H60" s="48"/>
      <c r="I60" s="48"/>
    </row>
    <row r="61" spans="1:9" ht="15.75" thickBot="1" x14ac:dyDescent="0.3">
      <c r="D61" s="244" t="s">
        <v>73</v>
      </c>
      <c r="E61" s="245"/>
      <c r="F61" s="245"/>
      <c r="G61" s="61">
        <f>SUM(G3:G59)</f>
        <v>0</v>
      </c>
      <c r="H61"/>
      <c r="I61"/>
    </row>
  </sheetData>
  <sheetProtection algorithmName="SHA-512" hashValue="zPLfDeeDQgQ+9Kf6/WeE1upPjN/JjCdW6QWoWTP9a83QAqBxRSMBDBAE6WZ2n36oR4kJf5J1n/Pi3pZ7SLxy1w==" saltValue="s8lWvMCfaIhA6lK5PGbYXA==" spinCount="100000" sheet="1" objects="1" scenarios="1" selectLockedCells="1"/>
  <mergeCells count="2">
    <mergeCell ref="A1:G1"/>
    <mergeCell ref="D61:F61"/>
  </mergeCells>
  <pageMargins left="0.7" right="0.7" top="0.75" bottom="0.75" header="0.3" footer="0.3"/>
  <pageSetup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B541C9-102F-47C6-BDD9-7DE70F89A5E5}">
  <sheetPr>
    <tabColor rgb="FFEBF1DE"/>
  </sheetPr>
  <dimension ref="A1:N61"/>
  <sheetViews>
    <sheetView workbookViewId="0">
      <selection activeCell="F3" sqref="F3"/>
    </sheetView>
  </sheetViews>
  <sheetFormatPr defaultRowHeight="15" x14ac:dyDescent="0.25"/>
  <cols>
    <col min="1" max="1" width="4.28515625" bestFit="1" customWidth="1"/>
    <col min="2" max="2" width="13.7109375" bestFit="1" customWidth="1"/>
    <col min="3" max="3" width="89.5703125" bestFit="1" customWidth="1"/>
    <col min="4" max="4" width="9.5703125" bestFit="1" customWidth="1"/>
    <col min="5" max="5" width="8.5703125" bestFit="1" customWidth="1"/>
    <col min="6" max="6" width="9.28515625" style="47" bestFit="1" customWidth="1"/>
    <col min="7" max="7" width="13.5703125" style="47" bestFit="1" customWidth="1"/>
    <col min="8" max="8" width="14.28515625" style="47" bestFit="1" customWidth="1"/>
    <col min="9" max="9" width="11.7109375" style="47"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41.75" customHeight="1" x14ac:dyDescent="0.25">
      <c r="A1" s="250" t="s">
        <v>98</v>
      </c>
      <c r="B1" s="250"/>
      <c r="C1" s="250"/>
      <c r="D1" s="250"/>
      <c r="E1" s="250"/>
      <c r="F1" s="250"/>
      <c r="G1" s="250"/>
    </row>
    <row r="2" spans="1:14" ht="63" customHeight="1" x14ac:dyDescent="0.25">
      <c r="A2" s="59" t="s">
        <v>63</v>
      </c>
      <c r="B2" s="59" t="s">
        <v>64</v>
      </c>
      <c r="C2" s="59" t="s">
        <v>62</v>
      </c>
      <c r="D2" s="59" t="s">
        <v>61</v>
      </c>
      <c r="E2" s="58" t="s">
        <v>60</v>
      </c>
      <c r="F2" s="57" t="s">
        <v>59</v>
      </c>
      <c r="G2" s="57" t="s">
        <v>58</v>
      </c>
      <c r="H2" s="56"/>
      <c r="I2" s="56"/>
    </row>
    <row r="3" spans="1:14" x14ac:dyDescent="0.25">
      <c r="A3" s="52">
        <v>1</v>
      </c>
      <c r="B3" s="53" t="str">
        <f>'[2]Original Items Condensed'!C9</f>
        <v>********</v>
      </c>
      <c r="C3" s="52" t="str">
        <f>'[2]Original Items Condensed'!D9</f>
        <v>EARTH EXCAVATION (SOIL TO CCDD FACILITY)</v>
      </c>
      <c r="D3" s="52" t="str">
        <f>'[2]Original Items Condensed'!E9</f>
        <v>Cubic Yard</v>
      </c>
      <c r="E3" s="52">
        <v>53</v>
      </c>
      <c r="F3" s="63"/>
      <c r="G3" s="51">
        <f>E3*F3</f>
        <v>0</v>
      </c>
      <c r="H3" s="48"/>
      <c r="I3" s="48"/>
    </row>
    <row r="4" spans="1:14" x14ac:dyDescent="0.25">
      <c r="A4" s="52">
        <v>2</v>
      </c>
      <c r="B4" s="53" t="str">
        <f>'[2]Original Items Condensed'!C10</f>
        <v>********</v>
      </c>
      <c r="C4" s="52" t="str">
        <f>'[2]Original Items Condensed'!D10</f>
        <v>EARTH EXCAVATION (SOIL TO LANDFILL)</v>
      </c>
      <c r="D4" s="52" t="str">
        <f>'[2]Original Items Condensed'!E10</f>
        <v>Cubic Yard</v>
      </c>
      <c r="E4" s="52">
        <v>335</v>
      </c>
      <c r="F4" s="63"/>
      <c r="G4" s="51">
        <f t="shared" ref="G4:G59" si="0">E4*F4</f>
        <v>0</v>
      </c>
      <c r="H4" s="48"/>
      <c r="I4" s="48"/>
      <c r="N4" s="55"/>
    </row>
    <row r="5" spans="1:14" x14ac:dyDescent="0.25">
      <c r="A5" s="52">
        <v>3</v>
      </c>
      <c r="B5" s="53">
        <f>'[2]Original Items Condensed'!C11</f>
        <v>44000100</v>
      </c>
      <c r="C5" s="52" t="str">
        <f>'[2]Original Items Condensed'!D11</f>
        <v>PAVEMENT REMOVAL</v>
      </c>
      <c r="D5" s="52" t="str">
        <f>'[2]Original Items Condensed'!E11</f>
        <v>Square Yard</v>
      </c>
      <c r="E5" s="52">
        <v>21</v>
      </c>
      <c r="F5" s="63"/>
      <c r="G5" s="51">
        <f t="shared" si="0"/>
        <v>0</v>
      </c>
      <c r="H5" s="48"/>
      <c r="I5" s="48"/>
      <c r="N5" s="55"/>
    </row>
    <row r="6" spans="1:14" x14ac:dyDescent="0.25">
      <c r="A6" s="52">
        <v>4</v>
      </c>
      <c r="B6" s="53" t="str">
        <f>'[2]Original Items Condensed'!C12</f>
        <v>********</v>
      </c>
      <c r="C6" s="52" t="str">
        <f>'[2]Original Items Condensed'!D12</f>
        <v>DRIVEWAY AND ALLEY RETURN PAVEMENT REMOVAL</v>
      </c>
      <c r="D6" s="52" t="str">
        <f>'[2]Original Items Condensed'!E12</f>
        <v>Square Yard</v>
      </c>
      <c r="E6" s="52">
        <v>90</v>
      </c>
      <c r="F6" s="63"/>
      <c r="G6" s="51">
        <f t="shared" si="0"/>
        <v>0</v>
      </c>
      <c r="H6" s="48"/>
      <c r="I6" s="48"/>
      <c r="N6" s="55"/>
    </row>
    <row r="7" spans="1:14" x14ac:dyDescent="0.25">
      <c r="A7" s="52">
        <v>5</v>
      </c>
      <c r="B7" s="53">
        <f>'[2]Original Items Condensed'!C13</f>
        <v>44000300</v>
      </c>
      <c r="C7" s="52" t="str">
        <f>'[2]Original Items Condensed'!D13</f>
        <v>CURB REMOVAL</v>
      </c>
      <c r="D7" s="52" t="str">
        <f>'[2]Original Items Condensed'!E13</f>
        <v>Foot</v>
      </c>
      <c r="E7" s="52">
        <v>93</v>
      </c>
      <c r="F7" s="63"/>
      <c r="G7" s="51">
        <f t="shared" si="0"/>
        <v>0</v>
      </c>
      <c r="H7" s="48"/>
      <c r="I7" s="48"/>
      <c r="N7" s="55"/>
    </row>
    <row r="8" spans="1:14" x14ac:dyDescent="0.25">
      <c r="A8" s="52">
        <v>6</v>
      </c>
      <c r="B8" s="53">
        <f>'[2]Original Items Condensed'!C14</f>
        <v>44000500</v>
      </c>
      <c r="C8" s="52" t="str">
        <f>'[2]Original Items Condensed'!D14</f>
        <v>COMBINATION CURB AND GUTTER REMOVAL</v>
      </c>
      <c r="D8" s="52" t="str">
        <f>'[2]Original Items Condensed'!E14</f>
        <v>Foot</v>
      </c>
      <c r="E8" s="52">
        <v>94</v>
      </c>
      <c r="F8" s="63"/>
      <c r="G8" s="51">
        <f t="shared" si="0"/>
        <v>0</v>
      </c>
      <c r="H8" s="48"/>
      <c r="I8" s="48"/>
      <c r="N8" s="55"/>
    </row>
    <row r="9" spans="1:14" x14ac:dyDescent="0.25">
      <c r="A9" s="52">
        <v>7</v>
      </c>
      <c r="B9" s="53">
        <f>'[2]Original Items Condensed'!C15</f>
        <v>44000600</v>
      </c>
      <c r="C9" s="52" t="str">
        <f>'[2]Original Items Condensed'!D15</f>
        <v>SIDEWALK REMOVAL</v>
      </c>
      <c r="D9" s="52" t="str">
        <f>'[2]Original Items Condensed'!E15</f>
        <v>Square Foot</v>
      </c>
      <c r="E9" s="52">
        <v>327</v>
      </c>
      <c r="F9" s="63"/>
      <c r="G9" s="51">
        <f t="shared" si="0"/>
        <v>0</v>
      </c>
      <c r="H9" s="48"/>
      <c r="I9" s="48"/>
      <c r="N9" s="55"/>
    </row>
    <row r="10" spans="1:14" x14ac:dyDescent="0.25">
      <c r="A10" s="52">
        <v>8</v>
      </c>
      <c r="B10" s="53" t="str">
        <f>'[2]Original Items Condensed'!C16</f>
        <v>CDOT4400020</v>
      </c>
      <c r="C10" s="52" t="str">
        <f>'[2]Original Items Condensed'!D16</f>
        <v>ALLEY PAVEMENT REMOVAL</v>
      </c>
      <c r="D10" s="52" t="str">
        <f>'[2]Original Items Condensed'!E16</f>
        <v>Square Yard</v>
      </c>
      <c r="E10" s="52">
        <v>1068</v>
      </c>
      <c r="F10" s="63"/>
      <c r="G10" s="51">
        <f t="shared" si="0"/>
        <v>0</v>
      </c>
      <c r="H10" s="48"/>
      <c r="I10" s="48"/>
      <c r="N10" s="55"/>
    </row>
    <row r="11" spans="1:14" x14ac:dyDescent="0.25">
      <c r="A11" s="52">
        <v>9</v>
      </c>
      <c r="B11" s="53" t="str">
        <f>'[2]Original Items Condensed'!C17</f>
        <v>********</v>
      </c>
      <c r="C11" s="52" t="str">
        <f>'[2]Original Items Condensed'!D17</f>
        <v>GARAGE APRON REMOVAL</v>
      </c>
      <c r="D11" s="52" t="str">
        <f>'[2]Original Items Condensed'!E17</f>
        <v>Square Foot</v>
      </c>
      <c r="E11" s="52">
        <v>1159</v>
      </c>
      <c r="F11" s="63"/>
      <c r="G11" s="51">
        <f t="shared" si="0"/>
        <v>0</v>
      </c>
      <c r="H11" s="48"/>
      <c r="I11" s="48"/>
      <c r="N11" s="55"/>
    </row>
    <row r="12" spans="1:14" x14ac:dyDescent="0.25">
      <c r="A12" s="52">
        <v>10</v>
      </c>
      <c r="B12" s="53">
        <f>'[2]Original Items Condensed'!C18</f>
        <v>20700220</v>
      </c>
      <c r="C12" s="52" t="str">
        <f>'[2]Original Items Condensed'!D18</f>
        <v>POROUS GRANULAR EMBANKMENT (CA-1)</v>
      </c>
      <c r="D12" s="52" t="str">
        <f>'[2]Original Items Condensed'!E18</f>
        <v>Cubic Yard</v>
      </c>
      <c r="E12" s="52">
        <v>0</v>
      </c>
      <c r="F12" s="63"/>
      <c r="G12" s="51">
        <f t="shared" si="0"/>
        <v>0</v>
      </c>
      <c r="H12" s="48"/>
      <c r="I12" s="48"/>
      <c r="N12" s="55"/>
    </row>
    <row r="13" spans="1:14" x14ac:dyDescent="0.25">
      <c r="A13" s="52">
        <v>11</v>
      </c>
      <c r="B13" s="53">
        <f>'[2]Original Items Condensed'!C19</f>
        <v>31101100</v>
      </c>
      <c r="C13" s="52" t="str">
        <f>'[2]Original Items Condensed'!D19</f>
        <v>SUB-BASE GRANULAR MATERIAL, TYPE B</v>
      </c>
      <c r="D13" s="52" t="str">
        <f>'[2]Original Items Condensed'!E19</f>
        <v>Cubic Yard</v>
      </c>
      <c r="E13" s="52">
        <v>252</v>
      </c>
      <c r="F13" s="63"/>
      <c r="G13" s="51">
        <f t="shared" si="0"/>
        <v>0</v>
      </c>
      <c r="H13" s="48"/>
      <c r="I13" s="48"/>
    </row>
    <row r="14" spans="1:14" x14ac:dyDescent="0.25">
      <c r="A14" s="52">
        <v>12</v>
      </c>
      <c r="B14" s="53">
        <f>'[2]Original Items Condensed'!C20</f>
        <v>20800150</v>
      </c>
      <c r="C14" s="52" t="str">
        <f>'[2]Original Items Condensed'!D20</f>
        <v>TRENCH BACKFILL</v>
      </c>
      <c r="D14" s="52" t="str">
        <f>'[2]Original Items Condensed'!E20</f>
        <v>Cubic Yard</v>
      </c>
      <c r="E14" s="52">
        <v>115</v>
      </c>
      <c r="F14" s="63"/>
      <c r="G14" s="51">
        <f t="shared" si="0"/>
        <v>0</v>
      </c>
      <c r="H14" s="48"/>
      <c r="I14" s="48"/>
    </row>
    <row r="15" spans="1:14" x14ac:dyDescent="0.25">
      <c r="A15" s="52">
        <v>13</v>
      </c>
      <c r="B15" s="53" t="str">
        <f>'[2]Original Items Condensed'!C21</f>
        <v>CDOT3110030</v>
      </c>
      <c r="C15" s="52" t="str">
        <f>'[2]Original Items Condensed'!D21</f>
        <v>PERVIOUS AGGREGATE SUBBASE</v>
      </c>
      <c r="D15" s="52" t="str">
        <f>'[2]Original Items Condensed'!E21</f>
        <v>Cubic Yard</v>
      </c>
      <c r="E15" s="52">
        <v>0</v>
      </c>
      <c r="F15" s="63"/>
      <c r="G15" s="51">
        <f t="shared" si="0"/>
        <v>0</v>
      </c>
      <c r="H15" s="48"/>
      <c r="I15" s="48"/>
    </row>
    <row r="16" spans="1:14" x14ac:dyDescent="0.25">
      <c r="A16" s="52">
        <v>14</v>
      </c>
      <c r="B16" s="53" t="str">
        <f>'[2]Original Items Condensed'!C22</f>
        <v>********</v>
      </c>
      <c r="C16" s="52" t="str">
        <f>'[2]Original Items Condensed'!D22</f>
        <v>BEDDING &amp; VOID OPENING AGGREGATES FOR PERMEABLE CONCRETE BLOCK PAVERS</v>
      </c>
      <c r="D16" s="52" t="str">
        <f>'[2]Original Items Condensed'!E22</f>
        <v>Cubic Yard</v>
      </c>
      <c r="E16" s="52">
        <v>0</v>
      </c>
      <c r="F16" s="63"/>
      <c r="G16" s="51">
        <f t="shared" si="0"/>
        <v>0</v>
      </c>
      <c r="H16" s="48"/>
      <c r="I16" s="48"/>
    </row>
    <row r="17" spans="1:13" x14ac:dyDescent="0.25">
      <c r="A17" s="52">
        <v>15</v>
      </c>
      <c r="B17" s="53" t="str">
        <f>'[2]Original Items Condensed'!C23</f>
        <v>********</v>
      </c>
      <c r="C17" s="52" t="str">
        <f>'[2]Original Items Condensed'!D23</f>
        <v>CRUSHED STONE (TEMPORARY USE)</v>
      </c>
      <c r="D17" s="52" t="str">
        <f>'[2]Original Items Condensed'!E23</f>
        <v>Ton</v>
      </c>
      <c r="E17" s="52">
        <v>50</v>
      </c>
      <c r="F17" s="63"/>
      <c r="G17" s="51">
        <f t="shared" si="0"/>
        <v>0</v>
      </c>
      <c r="H17" s="48"/>
      <c r="I17" s="48"/>
    </row>
    <row r="18" spans="1:13" x14ac:dyDescent="0.25">
      <c r="A18" s="52">
        <v>16</v>
      </c>
      <c r="B18" s="53">
        <f>'[2]Original Items Condensed'!C24</f>
        <v>35300200</v>
      </c>
      <c r="C18" s="52" t="str">
        <f>'[2]Original Items Condensed'!D24</f>
        <v>PORTLAND CEMENT CONCRETE BASE COURSE, 7 IN</v>
      </c>
      <c r="D18" s="52" t="str">
        <f>'[2]Original Items Condensed'!E24</f>
        <v>Square Yard</v>
      </c>
      <c r="E18" s="52">
        <v>21</v>
      </c>
      <c r="F18" s="63"/>
      <c r="G18" s="51">
        <f t="shared" si="0"/>
        <v>0</v>
      </c>
      <c r="H18" s="48"/>
      <c r="I18" s="48"/>
    </row>
    <row r="19" spans="1:13" x14ac:dyDescent="0.25">
      <c r="A19" s="52">
        <v>17</v>
      </c>
      <c r="B19" s="53">
        <f>'[2]Original Items Condensed'!C25</f>
        <v>35300400</v>
      </c>
      <c r="C19" s="52" t="str">
        <f>'[2]Original Items Condensed'!D25</f>
        <v>PORTLAND CEMENT CONCRETE BASE COURSE, 9 IN</v>
      </c>
      <c r="D19" s="52" t="str">
        <f>'[2]Original Items Condensed'!E25</f>
        <v>Square Yard</v>
      </c>
      <c r="E19" s="52">
        <v>0</v>
      </c>
      <c r="F19" s="63"/>
      <c r="G19" s="51">
        <f t="shared" si="0"/>
        <v>0</v>
      </c>
      <c r="H19" s="48"/>
      <c r="I19" s="48"/>
      <c r="M19" s="54"/>
    </row>
    <row r="20" spans="1:13" x14ac:dyDescent="0.25">
      <c r="A20" s="52">
        <v>18</v>
      </c>
      <c r="B20" s="53" t="str">
        <f>'[2]Original Items Condensed'!C26</f>
        <v>CDOT4230030</v>
      </c>
      <c r="C20" s="52" t="str">
        <f>'[2]Original Items Condensed'!D26</f>
        <v>HIGH EARLY STRENGTH PORTLAND CEMENT CONCRETE ALLEY PAVEMENT, 8 INCH</v>
      </c>
      <c r="D20" s="52" t="str">
        <f>'[2]Original Items Condensed'!E26</f>
        <v>Square Yard</v>
      </c>
      <c r="E20" s="52">
        <v>1108</v>
      </c>
      <c r="F20" s="63"/>
      <c r="G20" s="51">
        <f t="shared" si="0"/>
        <v>0</v>
      </c>
      <c r="H20" s="48"/>
      <c r="I20" s="48"/>
      <c r="M20" s="54"/>
    </row>
    <row r="21" spans="1:13" x14ac:dyDescent="0.25">
      <c r="A21" s="52">
        <v>19</v>
      </c>
      <c r="B21" s="53" t="str">
        <f>'[2]Original Items Condensed'!C27</f>
        <v>CDOT4230010</v>
      </c>
      <c r="C21" s="52" t="str">
        <f>'[2]Original Items Condensed'!D27</f>
        <v>HIGH EARLY STRENGTH PORTLAND CEMENT CONCRETE DRIVEWAY PAVEMENT, 8 INCH</v>
      </c>
      <c r="D21" s="52" t="str">
        <f>'[2]Original Items Condensed'!E27</f>
        <v>Square Yard</v>
      </c>
      <c r="E21" s="52">
        <v>17</v>
      </c>
      <c r="F21" s="63"/>
      <c r="G21" s="51">
        <f t="shared" si="0"/>
        <v>0</v>
      </c>
      <c r="H21" s="48"/>
      <c r="I21" s="48"/>
      <c r="M21" s="54"/>
    </row>
    <row r="22" spans="1:13" x14ac:dyDescent="0.25">
      <c r="A22" s="52">
        <v>20</v>
      </c>
      <c r="B22" s="53" t="str">
        <f>'[2]Original Items Condensed'!C28</f>
        <v>********</v>
      </c>
      <c r="C22" s="52" t="str">
        <f>'[2]Original Items Condensed'!D28</f>
        <v>HIGH EARLY STRENGTH PORTLAND CEMENT CONCRETE GARAGE APRON, 8 INCH</v>
      </c>
      <c r="D22" s="52" t="str">
        <f>'[2]Original Items Condensed'!E28</f>
        <v>Square Foot</v>
      </c>
      <c r="E22" s="52">
        <v>1159</v>
      </c>
      <c r="F22" s="63"/>
      <c r="G22" s="51">
        <f t="shared" si="0"/>
        <v>0</v>
      </c>
      <c r="H22" s="48"/>
      <c r="I22" s="48"/>
      <c r="M22" s="54"/>
    </row>
    <row r="23" spans="1:13" x14ac:dyDescent="0.25">
      <c r="A23" s="52">
        <v>21</v>
      </c>
      <c r="B23" s="53" t="str">
        <f>'[2]Original Items Condensed'!C29</f>
        <v>********</v>
      </c>
      <c r="C23" s="52" t="str">
        <f>'[2]Original Items Condensed'!D29</f>
        <v>HIGH EARLY STRENGTH PORTLAND CEMENT CONCRETE SIDEWALK, 8 INCH</v>
      </c>
      <c r="D23" s="52" t="str">
        <f>'[2]Original Items Condensed'!E29</f>
        <v>Square Foot</v>
      </c>
      <c r="E23" s="52">
        <v>266</v>
      </c>
      <c r="F23" s="63"/>
      <c r="G23" s="51">
        <f t="shared" si="0"/>
        <v>0</v>
      </c>
      <c r="H23" s="48"/>
      <c r="I23" s="48"/>
    </row>
    <row r="24" spans="1:13" x14ac:dyDescent="0.25">
      <c r="A24" s="52">
        <v>22</v>
      </c>
      <c r="B24" s="53" t="str">
        <f>'[2]Original Items Condensed'!C30</f>
        <v>********</v>
      </c>
      <c r="C24" s="52" t="str">
        <f>'[2]Original Items Condensed'!D30</f>
        <v>PORTLAND CEMENT CONCRETE SIDEWALK, 8 IN</v>
      </c>
      <c r="D24" s="52" t="str">
        <f>'[2]Original Items Condensed'!E30</f>
        <v>Square Foot</v>
      </c>
      <c r="E24" s="52">
        <v>0</v>
      </c>
      <c r="F24" s="63"/>
      <c r="G24" s="51">
        <f t="shared" si="0"/>
        <v>0</v>
      </c>
      <c r="H24" s="48"/>
      <c r="I24" s="48"/>
    </row>
    <row r="25" spans="1:13" x14ac:dyDescent="0.25">
      <c r="A25" s="52">
        <v>23</v>
      </c>
      <c r="B25" s="53" t="str">
        <f>'[2]Original Items Condensed'!C31</f>
        <v>********</v>
      </c>
      <c r="C25" s="52" t="str">
        <f>'[2]Original Items Condensed'!D31</f>
        <v>PORTLAND CEMENT CONCRETE SIDEWALK, 5 IN</v>
      </c>
      <c r="D25" s="52" t="str">
        <f>'[2]Original Items Condensed'!E31</f>
        <v>Square Foot</v>
      </c>
      <c r="E25" s="52">
        <v>237</v>
      </c>
      <c r="F25" s="63"/>
      <c r="G25" s="51">
        <f t="shared" si="0"/>
        <v>0</v>
      </c>
      <c r="H25" s="48"/>
      <c r="I25" s="48"/>
    </row>
    <row r="26" spans="1:13" x14ac:dyDescent="0.25">
      <c r="A26" s="52">
        <v>24</v>
      </c>
      <c r="B26" s="53" t="str">
        <f>'[2]Original Items Condensed'!C32</f>
        <v>********</v>
      </c>
      <c r="C26" s="52" t="str">
        <f>'[2]Original Items Condensed'!D32</f>
        <v>PORTLAND CEMENT CONCRETE ADA CURB RAMP, 5 IN</v>
      </c>
      <c r="D26" s="52" t="str">
        <f>'[2]Original Items Condensed'!E32</f>
        <v>Square Foot</v>
      </c>
      <c r="E26" s="52">
        <v>90</v>
      </c>
      <c r="F26" s="63"/>
      <c r="G26" s="51">
        <f t="shared" si="0"/>
        <v>0</v>
      </c>
      <c r="H26" s="48"/>
      <c r="I26" s="48"/>
    </row>
    <row r="27" spans="1:13" x14ac:dyDescent="0.25">
      <c r="A27" s="52">
        <v>25</v>
      </c>
      <c r="B27" s="53" t="str">
        <f>'[2]Original Items Condensed'!C33</f>
        <v>********</v>
      </c>
      <c r="C27" s="52" t="str">
        <f>'[2]Original Items Condensed'!D33</f>
        <v>HIGH EARLY STRENGTH PORTLAND CEMENT CONCRETE ADA CURB RAMP, 8 INCH</v>
      </c>
      <c r="D27" s="52" t="str">
        <f>'[2]Original Items Condensed'!E33</f>
        <v>Square Foot</v>
      </c>
      <c r="E27" s="52">
        <v>31</v>
      </c>
      <c r="F27" s="63"/>
      <c r="G27" s="51">
        <f t="shared" si="0"/>
        <v>0</v>
      </c>
      <c r="H27" s="48"/>
      <c r="I27" s="48"/>
    </row>
    <row r="28" spans="1:13" x14ac:dyDescent="0.25">
      <c r="A28" s="52">
        <v>26</v>
      </c>
      <c r="B28" s="53" t="str">
        <f>'[2]Original Items Condensed'!C34</f>
        <v>********</v>
      </c>
      <c r="C28" s="52" t="str">
        <f>'[2]Original Items Condensed'!D34</f>
        <v>DRILL AND GROUT DOWELS AND TIE BARS</v>
      </c>
      <c r="D28" s="52" t="str">
        <f>'[2]Original Items Condensed'!E34</f>
        <v>Each</v>
      </c>
      <c r="E28" s="52">
        <v>158</v>
      </c>
      <c r="F28" s="63"/>
      <c r="G28" s="51">
        <f t="shared" si="0"/>
        <v>0</v>
      </c>
      <c r="H28" s="48"/>
      <c r="I28" s="48"/>
    </row>
    <row r="29" spans="1:13" x14ac:dyDescent="0.25">
      <c r="A29" s="52">
        <v>27</v>
      </c>
      <c r="B29" s="53" t="str">
        <f>'[2]Original Items Condensed'!C35</f>
        <v>********</v>
      </c>
      <c r="C29" s="52" t="str">
        <f>'[2]Original Items Condensed'!D35</f>
        <v>PORTLAND CEMENT CONCRETE COLLAR FOR PERMEABLE BLOCK PAVERS, POROUS TILE PAVERS, OR PERVIOUS HMA</v>
      </c>
      <c r="D29" s="52" t="str">
        <f>'[2]Original Items Condensed'!E35</f>
        <v>Foot</v>
      </c>
      <c r="E29" s="52">
        <v>0</v>
      </c>
      <c r="F29" s="63"/>
      <c r="G29" s="51">
        <f t="shared" si="0"/>
        <v>0</v>
      </c>
      <c r="H29" s="48"/>
      <c r="I29" s="48"/>
    </row>
    <row r="30" spans="1:13" x14ac:dyDescent="0.25">
      <c r="A30" s="52">
        <v>28</v>
      </c>
      <c r="B30" s="53" t="str">
        <f>'[2]Original Items Condensed'!C36</f>
        <v>********</v>
      </c>
      <c r="C30" s="52" t="str">
        <f>'[2]Original Items Condensed'!D36</f>
        <v>PERMEABLE CONCRETE BLOCK PAVERS</v>
      </c>
      <c r="D30" s="52" t="str">
        <f>'[2]Original Items Condensed'!E36</f>
        <v>Square Foot</v>
      </c>
      <c r="E30" s="52">
        <v>0</v>
      </c>
      <c r="F30" s="63"/>
      <c r="G30" s="51">
        <f t="shared" si="0"/>
        <v>0</v>
      </c>
      <c r="H30" s="48"/>
      <c r="I30" s="48"/>
    </row>
    <row r="31" spans="1:13" x14ac:dyDescent="0.25">
      <c r="A31" s="52">
        <v>29</v>
      </c>
      <c r="B31" s="53" t="str">
        <f>'[2]Original Items Condensed'!C37</f>
        <v>********</v>
      </c>
      <c r="C31" s="52" t="str">
        <f>'[2]Original Items Condensed'!D37</f>
        <v>GREEN ALLEY IDENTIFIER CONCRETE STAMP</v>
      </c>
      <c r="D31" s="52" t="str">
        <f>'[2]Original Items Condensed'!E37</f>
        <v>Each</v>
      </c>
      <c r="E31" s="52">
        <v>2</v>
      </c>
      <c r="F31" s="63"/>
      <c r="G31" s="51">
        <f t="shared" si="0"/>
        <v>0</v>
      </c>
      <c r="H31" s="48"/>
      <c r="I31" s="48"/>
    </row>
    <row r="32" spans="1:13" x14ac:dyDescent="0.25">
      <c r="A32" s="52">
        <v>30</v>
      </c>
      <c r="B32" s="53">
        <f>'[2]Original Items Condensed'!C38</f>
        <v>40600200</v>
      </c>
      <c r="C32" s="52" t="str">
        <f>'[2]Original Items Condensed'!D38</f>
        <v>BITUMINOUS MATERIALS (TACK COAT)</v>
      </c>
      <c r="D32" s="52" t="str">
        <f>'[2]Original Items Condensed'!E38</f>
        <v>Pound</v>
      </c>
      <c r="E32" s="52">
        <v>10</v>
      </c>
      <c r="F32" s="63"/>
      <c r="G32" s="51">
        <f t="shared" si="0"/>
        <v>0</v>
      </c>
      <c r="H32" s="48"/>
      <c r="I32" s="48"/>
    </row>
    <row r="33" spans="1:9" x14ac:dyDescent="0.25">
      <c r="A33" s="52">
        <v>31</v>
      </c>
      <c r="B33" s="53">
        <f>'[2]Original Items Condensed'!C39</f>
        <v>4060105</v>
      </c>
      <c r="C33" s="52" t="str">
        <f>'[2]Original Items Condensed'!D39</f>
        <v>HOT-MIX ASPHALT SURFACE COURSE, IL-9.5L, MIX "C", N30 (CDOT)</v>
      </c>
      <c r="D33" s="52" t="str">
        <f>'[2]Original Items Condensed'!E39</f>
        <v>Ton</v>
      </c>
      <c r="E33" s="52">
        <v>0</v>
      </c>
      <c r="F33" s="63"/>
      <c r="G33" s="51">
        <f t="shared" si="0"/>
        <v>0</v>
      </c>
      <c r="H33" s="48"/>
      <c r="I33" s="48"/>
    </row>
    <row r="34" spans="1:9" x14ac:dyDescent="0.25">
      <c r="A34" s="52">
        <v>32</v>
      </c>
      <c r="B34" s="53">
        <f>'[2]Original Items Condensed'!C40</f>
        <v>40603085</v>
      </c>
      <c r="C34" s="52" t="str">
        <f>'[2]Original Items Condensed'!D40</f>
        <v>HOT-MIX ASPHALT BINDER COURSE, N70</v>
      </c>
      <c r="D34" s="52" t="str">
        <f>'[2]Original Items Condensed'!E40</f>
        <v>Ton</v>
      </c>
      <c r="E34" s="52">
        <v>0</v>
      </c>
      <c r="F34" s="63"/>
      <c r="G34" s="51">
        <f t="shared" si="0"/>
        <v>0</v>
      </c>
      <c r="H34" s="48"/>
      <c r="I34" s="48"/>
    </row>
    <row r="35" spans="1:9" x14ac:dyDescent="0.25">
      <c r="A35" s="52">
        <v>33</v>
      </c>
      <c r="B35" s="53" t="str">
        <f>'[2]Original Items Condensed'!C41</f>
        <v>********</v>
      </c>
      <c r="C35" s="52" t="str">
        <f>'[2]Original Items Condensed'!D41</f>
        <v>HOT-MIX ASPHALT, REMOVE AND RESURFACE, N30</v>
      </c>
      <c r="D35" s="52" t="str">
        <f>'[2]Original Items Condensed'!E41</f>
        <v>Square Yard</v>
      </c>
      <c r="E35" s="52">
        <v>0</v>
      </c>
      <c r="F35" s="63"/>
      <c r="G35" s="51">
        <f t="shared" si="0"/>
        <v>0</v>
      </c>
      <c r="H35" s="48"/>
      <c r="I35" s="48"/>
    </row>
    <row r="36" spans="1:9" x14ac:dyDescent="0.25">
      <c r="A36" s="52">
        <v>34</v>
      </c>
      <c r="B36" s="53" t="str">
        <f>'[2]Original Items Condensed'!C42</f>
        <v>********</v>
      </c>
      <c r="C36" s="52" t="str">
        <f>'[2]Original Items Condensed'!D42</f>
        <v>HOT-MIX ASPHALT SURFACE COURSE, PATCH, N30 (HAND METHOD)</v>
      </c>
      <c r="D36" s="52" t="str">
        <f>'[2]Original Items Condensed'!E42</f>
        <v>Ton</v>
      </c>
      <c r="E36" s="52">
        <v>4</v>
      </c>
      <c r="F36" s="63"/>
      <c r="G36" s="51">
        <f t="shared" si="0"/>
        <v>0</v>
      </c>
      <c r="H36" s="48"/>
      <c r="I36" s="48"/>
    </row>
    <row r="37" spans="1:9" x14ac:dyDescent="0.25">
      <c r="A37" s="52">
        <v>35</v>
      </c>
      <c r="B37" s="53" t="str">
        <f>'[2]Original Items Condensed'!C43</f>
        <v>********</v>
      </c>
      <c r="C37" s="52" t="str">
        <f>'[2]Original Items Condensed'!D43</f>
        <v>HOT-MIX ASPHALT SURFACE COURSE, PATCH, N70 (HAND METHOD)</v>
      </c>
      <c r="D37" s="52" t="str">
        <f>'[2]Original Items Condensed'!E43</f>
        <v>Ton</v>
      </c>
      <c r="E37" s="52">
        <v>0</v>
      </c>
      <c r="F37" s="63"/>
      <c r="G37" s="51">
        <f t="shared" si="0"/>
        <v>0</v>
      </c>
      <c r="H37" s="48"/>
      <c r="I37" s="48"/>
    </row>
    <row r="38" spans="1:9" x14ac:dyDescent="0.25">
      <c r="A38" s="52">
        <v>36</v>
      </c>
      <c r="B38" s="53">
        <f>'[2]Original Items Condensed'!C44</f>
        <v>60600605</v>
      </c>
      <c r="C38" s="52" t="str">
        <f>'[2]Original Items Condensed'!D44</f>
        <v>CONCRETE CURB, TYPE B</v>
      </c>
      <c r="D38" s="52" t="str">
        <f>'[2]Original Items Condensed'!E44</f>
        <v>Foot</v>
      </c>
      <c r="E38" s="52">
        <v>93</v>
      </c>
      <c r="F38" s="63"/>
      <c r="G38" s="51">
        <f t="shared" si="0"/>
        <v>0</v>
      </c>
      <c r="H38" s="48"/>
      <c r="I38" s="48"/>
    </row>
    <row r="39" spans="1:9" x14ac:dyDescent="0.25">
      <c r="A39" s="52">
        <v>37</v>
      </c>
      <c r="B39" s="53" t="str">
        <f>'[2]Original Items Condensed'!C45</f>
        <v>********</v>
      </c>
      <c r="C39" s="52" t="str">
        <f>'[2]Original Items Condensed'!D45</f>
        <v>HIGH EARLY STRENGTH PORTLAND CEMENT CONCRETE COMBINATION CURB AND GUTTER, TYPE B-V.12</v>
      </c>
      <c r="D39" s="52" t="str">
        <f>'[2]Original Items Condensed'!E45</f>
        <v>Foot</v>
      </c>
      <c r="E39" s="52">
        <v>73</v>
      </c>
      <c r="F39" s="63"/>
      <c r="G39" s="51">
        <f t="shared" si="0"/>
        <v>0</v>
      </c>
      <c r="H39" s="48"/>
      <c r="I39" s="48"/>
    </row>
    <row r="40" spans="1:9" x14ac:dyDescent="0.25">
      <c r="A40" s="52">
        <v>38</v>
      </c>
      <c r="B40" s="53" t="str">
        <f>'[2]Original Items Condensed'!C46</f>
        <v>CDOT 6060020</v>
      </c>
      <c r="C40" s="52" t="str">
        <f>'[2]Original Items Condensed'!D46</f>
        <v>COMBINATION CONCRETE CURB AND GUTTER, TYPE B-V.12</v>
      </c>
      <c r="D40" s="52" t="str">
        <f>'[2]Original Items Condensed'!E46</f>
        <v>Foot</v>
      </c>
      <c r="E40" s="52">
        <v>22</v>
      </c>
      <c r="F40" s="63"/>
      <c r="G40" s="51">
        <f t="shared" si="0"/>
        <v>0</v>
      </c>
      <c r="H40" s="48"/>
      <c r="I40" s="48"/>
    </row>
    <row r="41" spans="1:9" x14ac:dyDescent="0.25">
      <c r="A41" s="52">
        <v>39</v>
      </c>
      <c r="B41" s="53" t="str">
        <f>'[2]Original Items Condensed'!C47</f>
        <v>********</v>
      </c>
      <c r="C41" s="52" t="str">
        <f>'[2]Original Items Condensed'!D47</f>
        <v>MANHOLE, 3 FT DIAMETER, TYPE A, FRAME AND CLOSED LID (CITY OF CHICAGO)</v>
      </c>
      <c r="D41" s="52" t="str">
        <f>'[2]Original Items Condensed'!E47</f>
        <v>Each</v>
      </c>
      <c r="E41" s="52">
        <v>0</v>
      </c>
      <c r="F41" s="63"/>
      <c r="G41" s="51">
        <f t="shared" si="0"/>
        <v>0</v>
      </c>
      <c r="H41" s="48"/>
      <c r="I41" s="48"/>
    </row>
    <row r="42" spans="1:9" x14ac:dyDescent="0.25">
      <c r="A42" s="52">
        <v>40</v>
      </c>
      <c r="B42" s="53" t="str">
        <f>'[2]Original Items Condensed'!C48</f>
        <v>********</v>
      </c>
      <c r="C42" s="52" t="str">
        <f>'[2]Original Items Condensed'!D48</f>
        <v>CATCH BASINS, TYPE A, SPECIAL, 3 FT DIAMETER, TYPE 1 FRAME, OPEN LID (CITY OF CHICAGO)</v>
      </c>
      <c r="D42" s="52" t="str">
        <f>'[2]Original Items Condensed'!E48</f>
        <v>Each</v>
      </c>
      <c r="E42" s="52">
        <v>0</v>
      </c>
      <c r="F42" s="63"/>
      <c r="G42" s="51">
        <f t="shared" si="0"/>
        <v>0</v>
      </c>
      <c r="H42" s="48"/>
      <c r="I42" s="48"/>
    </row>
    <row r="43" spans="1:9" x14ac:dyDescent="0.25">
      <c r="A43" s="52">
        <v>41</v>
      </c>
      <c r="B43" s="53" t="str">
        <f>'[2]Original Items Condensed'!C49</f>
        <v>CDOT6020010</v>
      </c>
      <c r="C43" s="52" t="str">
        <f>'[2]Original Items Condensed'!D49</f>
        <v>CATCH BASINS, TYPE A, 4 FT DIAMETER, TYPE 1 FRAME, OPEN LID (CITY OF CHICAGO)</v>
      </c>
      <c r="D43" s="52" t="str">
        <f>'[2]Original Items Condensed'!E49</f>
        <v>Each</v>
      </c>
      <c r="E43" s="52">
        <v>2</v>
      </c>
      <c r="F43" s="63"/>
      <c r="G43" s="51">
        <f t="shared" si="0"/>
        <v>0</v>
      </c>
      <c r="H43" s="48"/>
      <c r="I43" s="48"/>
    </row>
    <row r="44" spans="1:9" x14ac:dyDescent="0.25">
      <c r="A44" s="52">
        <v>42</v>
      </c>
      <c r="B44" s="53" t="str">
        <f>'[2]Original Items Condensed'!C50</f>
        <v>********</v>
      </c>
      <c r="C44" s="52" t="str">
        <f>'[2]Original Items Condensed'!D50</f>
        <v>DRAINAGE AND UTILITY STRUCTURES TO BE ADJUSTED</v>
      </c>
      <c r="D44" s="52" t="str">
        <f>'[2]Original Items Condensed'!E50</f>
        <v>Each</v>
      </c>
      <c r="E44" s="52">
        <v>2</v>
      </c>
      <c r="F44" s="63"/>
      <c r="G44" s="51">
        <f t="shared" si="0"/>
        <v>0</v>
      </c>
      <c r="H44" s="48"/>
      <c r="I44" s="48"/>
    </row>
    <row r="45" spans="1:9" x14ac:dyDescent="0.25">
      <c r="A45" s="52">
        <v>43</v>
      </c>
      <c r="B45" s="53" t="str">
        <f>'[2]Original Items Condensed'!C51</f>
        <v>********</v>
      </c>
      <c r="C45" s="52" t="str">
        <f>'[2]Original Items Condensed'!D51</f>
        <v>VORTEX RESTRICTOR</v>
      </c>
      <c r="D45" s="52" t="str">
        <f>'[2]Original Items Condensed'!E51</f>
        <v>Each</v>
      </c>
      <c r="E45" s="52">
        <v>1</v>
      </c>
      <c r="F45" s="63"/>
      <c r="G45" s="51">
        <f t="shared" si="0"/>
        <v>0</v>
      </c>
      <c r="H45" s="48"/>
      <c r="I45" s="48"/>
    </row>
    <row r="46" spans="1:9" x14ac:dyDescent="0.25">
      <c r="A46" s="52">
        <v>44</v>
      </c>
      <c r="B46" s="53" t="str">
        <f>'[2]Original Items Condensed'!C52</f>
        <v>********</v>
      </c>
      <c r="C46" s="52" t="str">
        <f>'[2]Original Items Condensed'!D52</f>
        <v>STORM SEWERS, EXTRA STRENGTH VITRIFIED CLAY PIPE, 8 IN</v>
      </c>
      <c r="D46" s="52" t="str">
        <f>'[2]Original Items Condensed'!E52</f>
        <v>Foot</v>
      </c>
      <c r="E46" s="52">
        <v>109</v>
      </c>
      <c r="F46" s="63"/>
      <c r="G46" s="51">
        <f t="shared" si="0"/>
        <v>0</v>
      </c>
      <c r="H46" s="48"/>
      <c r="I46" s="48"/>
    </row>
    <row r="47" spans="1:9" x14ac:dyDescent="0.25">
      <c r="A47" s="52">
        <v>45</v>
      </c>
      <c r="B47" s="53" t="str">
        <f>'[2]Original Items Condensed'!C53</f>
        <v>********</v>
      </c>
      <c r="C47" s="52" t="str">
        <f>'[2]Original Items Condensed'!D53</f>
        <v>STORM SEWERS, DUCTILE IRON PIPE, 18 IN</v>
      </c>
      <c r="D47" s="52" t="str">
        <f>'[2]Original Items Condensed'!E53</f>
        <v>Foot</v>
      </c>
      <c r="E47" s="52">
        <v>226</v>
      </c>
      <c r="F47" s="63"/>
      <c r="G47" s="51">
        <f t="shared" si="0"/>
        <v>0</v>
      </c>
      <c r="H47" s="48"/>
      <c r="I47" s="48"/>
    </row>
    <row r="48" spans="1:9" x14ac:dyDescent="0.25">
      <c r="A48" s="52">
        <v>46</v>
      </c>
      <c r="B48" s="53" t="str">
        <f>'[2]Original Items Condensed'!C54</f>
        <v>********</v>
      </c>
      <c r="C48" s="52" t="str">
        <f>'[2]Original Items Condensed'!D54</f>
        <v>STORM SEWERS, EXTRA STRENGTH VITRIFIED CLAY PIPE, 15 IN</v>
      </c>
      <c r="D48" s="52" t="str">
        <f>'[2]Original Items Condensed'!E54</f>
        <v>Foot</v>
      </c>
      <c r="E48" s="52">
        <v>0</v>
      </c>
      <c r="F48" s="63"/>
      <c r="G48" s="51">
        <f t="shared" si="0"/>
        <v>0</v>
      </c>
      <c r="H48" s="48"/>
      <c r="I48" s="48"/>
    </row>
    <row r="49" spans="1:9" x14ac:dyDescent="0.25">
      <c r="A49" s="52">
        <v>47</v>
      </c>
      <c r="B49" s="53" t="str">
        <f>'[2]Original Items Condensed'!C55</f>
        <v>********</v>
      </c>
      <c r="C49" s="52" t="str">
        <f>'[2]Original Items Condensed'!D55</f>
        <v>STORM SEWERS, EXTRA STRENGTH VITRIFIED CLAY PIPE, 18 IN</v>
      </c>
      <c r="D49" s="52" t="str">
        <f>'[2]Original Items Condensed'!E55</f>
        <v>Foot</v>
      </c>
      <c r="E49" s="52">
        <v>0</v>
      </c>
      <c r="F49" s="63"/>
      <c r="G49" s="51">
        <f t="shared" si="0"/>
        <v>0</v>
      </c>
      <c r="H49" s="48"/>
      <c r="I49" s="48"/>
    </row>
    <row r="50" spans="1:9" x14ac:dyDescent="0.25">
      <c r="A50" s="52">
        <v>48</v>
      </c>
      <c r="B50" s="53" t="str">
        <f>'[2]Original Items Condensed'!C56</f>
        <v>CDOT6050010</v>
      </c>
      <c r="C50" s="52" t="str">
        <f>'[2]Original Items Condensed'!D56</f>
        <v>REMOVING MANHOLES</v>
      </c>
      <c r="D50" s="52" t="str">
        <f>'[2]Original Items Condensed'!E56</f>
        <v>Each</v>
      </c>
      <c r="E50" s="52">
        <v>1</v>
      </c>
      <c r="F50" s="63"/>
      <c r="G50" s="51">
        <f t="shared" si="0"/>
        <v>0</v>
      </c>
      <c r="H50" s="48"/>
      <c r="I50" s="48"/>
    </row>
    <row r="51" spans="1:9" x14ac:dyDescent="0.25">
      <c r="A51" s="52">
        <v>49</v>
      </c>
      <c r="B51" s="53" t="str">
        <f>'[2]Original Items Condensed'!C57</f>
        <v>CDOT6050020</v>
      </c>
      <c r="C51" s="52" t="str">
        <f>'[2]Original Items Condensed'!D57</f>
        <v>REMOVING CATCH BASINS</v>
      </c>
      <c r="D51" s="52" t="str">
        <f>'[2]Original Items Condensed'!E57</f>
        <v>Each</v>
      </c>
      <c r="E51" s="52">
        <v>0</v>
      </c>
      <c r="F51" s="63"/>
      <c r="G51" s="51">
        <f t="shared" si="0"/>
        <v>0</v>
      </c>
      <c r="H51" s="48"/>
      <c r="I51" s="48"/>
    </row>
    <row r="52" spans="1:9" x14ac:dyDescent="0.25">
      <c r="A52" s="52">
        <v>50</v>
      </c>
      <c r="B52" s="53" t="str">
        <f>'[2]Original Items Condensed'!C58</f>
        <v>********</v>
      </c>
      <c r="C52" s="52" t="str">
        <f>'[2]Original Items Condensed'!D58</f>
        <v>SEWER CLEANING AND TELEVISING</v>
      </c>
      <c r="D52" s="52" t="str">
        <f>'[2]Original Items Condensed'!E58</f>
        <v>Foot</v>
      </c>
      <c r="E52" s="52">
        <v>109</v>
      </c>
      <c r="F52" s="63"/>
      <c r="G52" s="51">
        <f t="shared" si="0"/>
        <v>0</v>
      </c>
      <c r="H52" s="48"/>
      <c r="I52" s="48"/>
    </row>
    <row r="53" spans="1:9" x14ac:dyDescent="0.25">
      <c r="A53" s="52">
        <v>51</v>
      </c>
      <c r="B53" s="53" t="str">
        <f>'[2]Original Items Condensed'!C59</f>
        <v>********</v>
      </c>
      <c r="C53" s="52" t="str">
        <f>'[2]Original Items Condensed'!D59</f>
        <v>CATCH BASINS, MANHOLES, WATER VALVES, ROUNDWAYS, AND INLETS TO BE CLEANED</v>
      </c>
      <c r="D53" s="52" t="str">
        <f>'[2]Original Items Condensed'!E59</f>
        <v>Each</v>
      </c>
      <c r="E53" s="52">
        <v>0</v>
      </c>
      <c r="F53" s="63"/>
      <c r="G53" s="51">
        <f t="shared" si="0"/>
        <v>0</v>
      </c>
      <c r="H53" s="48"/>
      <c r="I53" s="48"/>
    </row>
    <row r="54" spans="1:9" x14ac:dyDescent="0.25">
      <c r="A54" s="52">
        <v>52</v>
      </c>
      <c r="B54" s="53">
        <f>'[2]Original Items Condensed'!C60</f>
        <v>60100085</v>
      </c>
      <c r="C54" s="52" t="str">
        <f>'[2]Original Items Condensed'!D60</f>
        <v>GEOTECHNICAL FABRIC</v>
      </c>
      <c r="D54" s="52" t="str">
        <f>'[2]Original Items Condensed'!E60</f>
        <v>Square Yard</v>
      </c>
      <c r="E54" s="52">
        <v>0</v>
      </c>
      <c r="F54" s="63"/>
      <c r="G54" s="51">
        <f t="shared" si="0"/>
        <v>0</v>
      </c>
      <c r="H54" s="48"/>
      <c r="I54" s="48"/>
    </row>
    <row r="55" spans="1:9" x14ac:dyDescent="0.25">
      <c r="A55" s="52">
        <v>53</v>
      </c>
      <c r="B55" s="53" t="str">
        <f>'[2]Original Items Condensed'!C61</f>
        <v>CDOT2110010</v>
      </c>
      <c r="C55" s="52" t="str">
        <f>'[2]Original Items Condensed'!D61</f>
        <v>PULVERIZED TOPSOIL MIX</v>
      </c>
      <c r="D55" s="52" t="str">
        <f>'[2]Original Items Condensed'!E61</f>
        <v>Cubic Yard</v>
      </c>
      <c r="E55" s="52">
        <v>6</v>
      </c>
      <c r="F55" s="63"/>
      <c r="G55" s="51">
        <f t="shared" si="0"/>
        <v>0</v>
      </c>
      <c r="H55" s="48"/>
      <c r="I55" s="48"/>
    </row>
    <row r="56" spans="1:9" x14ac:dyDescent="0.25">
      <c r="A56" s="52">
        <v>54</v>
      </c>
      <c r="B56" s="53" t="str">
        <f>'[2]Original Items Condensed'!C62</f>
        <v>********</v>
      </c>
      <c r="C56" s="52" t="str">
        <f>'[2]Original Items Condensed'!D62</f>
        <v>HYDRAULIC SEEDING</v>
      </c>
      <c r="D56" s="52" t="str">
        <f>'[2]Original Items Condensed'!E62</f>
        <v>Square Yard</v>
      </c>
      <c r="E56" s="52">
        <v>10</v>
      </c>
      <c r="F56" s="63"/>
      <c r="G56" s="51">
        <f t="shared" si="0"/>
        <v>0</v>
      </c>
      <c r="H56" s="48"/>
      <c r="I56" s="48"/>
    </row>
    <row r="57" spans="1:9" x14ac:dyDescent="0.25">
      <c r="A57" s="52">
        <v>55</v>
      </c>
      <c r="B57" s="53" t="str">
        <f>'[2]Original Items Condensed'!C63</f>
        <v>********</v>
      </c>
      <c r="C57" s="52" t="str">
        <f>'[2]Original Items Condensed'!D63</f>
        <v>CONSTRUCTION SIGN</v>
      </c>
      <c r="D57" s="52" t="str">
        <f>'[2]Original Items Condensed'!E63</f>
        <v>Square Foot</v>
      </c>
      <c r="E57" s="52">
        <v>64</v>
      </c>
      <c r="F57" s="63"/>
      <c r="G57" s="51">
        <f t="shared" si="0"/>
        <v>0</v>
      </c>
      <c r="H57" s="48"/>
      <c r="I57" s="48"/>
    </row>
    <row r="58" spans="1:9" x14ac:dyDescent="0.25">
      <c r="A58" s="52">
        <v>56</v>
      </c>
      <c r="B58" s="53" t="str">
        <f>'[2]Original Items Condensed'!C64</f>
        <v>********</v>
      </c>
      <c r="C58" s="52" t="str">
        <f>'[2]Original Items Condensed'!D64</f>
        <v>PREMOLDED RUBBER SPEED HUMPS</v>
      </c>
      <c r="D58" s="52" t="str">
        <f>'[2]Original Items Condensed'!E64</f>
        <v>Each</v>
      </c>
      <c r="E58" s="52">
        <v>3</v>
      </c>
      <c r="F58" s="63"/>
      <c r="G58" s="51">
        <f t="shared" si="0"/>
        <v>0</v>
      </c>
      <c r="H58" s="48"/>
      <c r="I58" s="48"/>
    </row>
    <row r="59" spans="1:9" x14ac:dyDescent="0.25">
      <c r="A59" s="52">
        <v>57</v>
      </c>
      <c r="B59" s="53" t="str">
        <f>'[2]Original Items Condensed'!C65</f>
        <v>********</v>
      </c>
      <c r="C59" s="52" t="str">
        <f>'[2]Original Items Condensed'!D65</f>
        <v>REMOVE AND RELOCATE SIGN PANEL AND POLE ASSEMBLY</v>
      </c>
      <c r="D59" s="52" t="str">
        <f>'[2]Original Items Condensed'!E65</f>
        <v>Each</v>
      </c>
      <c r="E59" s="52">
        <v>0</v>
      </c>
      <c r="F59" s="63"/>
      <c r="G59" s="51">
        <f t="shared" si="0"/>
        <v>0</v>
      </c>
      <c r="H59" s="48"/>
      <c r="I59" s="48"/>
    </row>
    <row r="60" spans="1:9" ht="15.75" thickBot="1" x14ac:dyDescent="0.3">
      <c r="A60" s="49"/>
      <c r="B60" s="49"/>
      <c r="C60" s="49"/>
      <c r="D60" s="49"/>
      <c r="E60" s="49"/>
      <c r="F60" s="48"/>
      <c r="G60" s="48"/>
      <c r="H60" s="48"/>
      <c r="I60" s="48"/>
    </row>
    <row r="61" spans="1:9" ht="15.75" thickBot="1" x14ac:dyDescent="0.3">
      <c r="C61" s="244" t="s">
        <v>74</v>
      </c>
      <c r="D61" s="245"/>
      <c r="E61" s="245"/>
      <c r="F61" s="245"/>
      <c r="G61" s="61">
        <f>SUM(G3:G59)</f>
        <v>0</v>
      </c>
      <c r="H61"/>
      <c r="I61"/>
    </row>
  </sheetData>
  <sheetProtection algorithmName="SHA-512" hashValue="oI+C7lBNl1rrp2R6XLeV6C78qmS0oZ5xotzxeMoLOHgSv8bcuOn5p38r0gkbvr0ECVH2/exi4H+UoHMraqqxpw==" saltValue="joawXhQJFgG0R76UhODAfQ==" spinCount="100000" sheet="1" objects="1" scenarios="1" selectLockedCells="1"/>
  <mergeCells count="2">
    <mergeCell ref="A1:G1"/>
    <mergeCell ref="C61:F61"/>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Master Bid Tab</vt:lpstr>
      <vt:lpstr>Award Criteria Figure</vt:lpstr>
      <vt:lpstr>22356A Belle Plaine</vt:lpstr>
      <vt:lpstr>22356B Roscoe-Clark</vt:lpstr>
      <vt:lpstr>22356C Waveland-Troy</vt:lpstr>
      <vt:lpstr>22356D Hollywood-Hermitage</vt:lpstr>
      <vt:lpstr>22356E Glenlake-Paulina</vt:lpstr>
      <vt:lpstr>22356F Wilson-Sunnyside</vt:lpstr>
      <vt:lpstr>22356G North Shore-Artesian</vt:lpstr>
      <vt:lpstr>'Award Criteria Figure'!Print_Area</vt:lpstr>
      <vt:lpstr>'Master Bid Tab'!Print_Area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Montenegro, Patricia</dc:creator>
  <cp:lastModifiedBy>James Borkman</cp:lastModifiedBy>
  <cp:lastPrinted>2024-03-28T16:09:13Z</cp:lastPrinted>
  <dcterms:created xsi:type="dcterms:W3CDTF">2018-01-03T19:56:21Z</dcterms:created>
  <dcterms:modified xsi:type="dcterms:W3CDTF">2024-04-12T14:11:21Z</dcterms:modified>
</cp:coreProperties>
</file>