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pb386700\Downloads\"/>
    </mc:Choice>
  </mc:AlternateContent>
  <xr:revisionPtr revIDLastSave="0" documentId="13_ncr:1_{383E7FEB-A19F-437B-A977-7A8961DF0932}" xr6:coauthVersionLast="47" xr6:coauthVersionMax="47" xr10:uidLastSave="{00000000-0000-0000-0000-000000000000}"/>
  <bookViews>
    <workbookView xWindow="390" yWindow="390" windowWidth="25530" windowHeight="14880" xr2:uid="{00000000-000D-0000-FFFF-FFFF00000000}"/>
  </bookViews>
  <sheets>
    <sheet name="Master Bid Form" sheetId="1" r:id="rId1"/>
    <sheet name="Award Criteria Figure" sheetId="5" r:id="rId2"/>
    <sheet name="MBF - Schedule of Prices" sheetId="14" r:id="rId3"/>
  </sheets>
  <externalReferences>
    <externalReference r:id="rId4"/>
    <externalReference r:id="rId5"/>
  </externalReferences>
  <definedNames>
    <definedName name="_xlnm.Print_Area" localSheetId="1">'Award Criteria Figure'!$A$1:$C$48</definedName>
    <definedName name="_xlnm.Print_Area" localSheetId="0">'Master Bid Form'!$A$1:$D$32</definedName>
    <definedName name="_xlnm.Print_Area" localSheetId="2">'MBF - Schedule of Prices'!$A$1:$G$258</definedName>
    <definedName name="_xlnm.Print_Titles" localSheetId="2">'MBF - Schedule of Prices'!$2:$2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G4" i="14" l="1"/>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3" i="14"/>
  <c r="D13" i="1"/>
  <c r="G258" i="14" l="1"/>
  <c r="B2" i="14"/>
  <c r="C10" i="5" l="1"/>
  <c r="C7" i="5"/>
  <c r="C22" i="5" l="1"/>
  <c r="C24" i="5" s="1"/>
  <c r="C14" i="5"/>
  <c r="C16" i="5" s="1"/>
  <c r="C30" i="5"/>
  <c r="C32" i="5" s="1"/>
  <c r="C18" i="5"/>
  <c r="C20" i="5" s="1"/>
  <c r="C26" i="5"/>
  <c r="C28" i="5" s="1"/>
  <c r="C12" i="5"/>
  <c r="C34" i="5"/>
  <c r="C35" i="5" l="1"/>
  <c r="C36" i="5" s="1"/>
  <c r="C38" i="5" s="1"/>
  <c r="D15" i="1" s="1"/>
</calcChain>
</file>

<file path=xl/sharedStrings.xml><?xml version="1.0" encoding="utf-8"?>
<sst xmlns="http://schemas.openxmlformats.org/spreadsheetml/2006/main" count="812" uniqueCount="372">
  <si>
    <t>TOTAL BASE WORK ONLY</t>
  </si>
  <si>
    <t>LINE</t>
  </si>
  <si>
    <t>DESCRIPTION</t>
  </si>
  <si>
    <t>Base Work Only</t>
  </si>
  <si>
    <t>Commission's Contract Contingency</t>
  </si>
  <si>
    <t>Accepted by the Commission</t>
  </si>
  <si>
    <t>FIRM NAME:</t>
  </si>
  <si>
    <t>Sitework Allowance</t>
  </si>
  <si>
    <t>AMOUNT</t>
  </si>
  <si>
    <t>PROJECT NAME:</t>
  </si>
  <si>
    <t>CONTRACT NO:</t>
  </si>
  <si>
    <t>FORMULA</t>
  </si>
  <si>
    <t>Line 2.  Minority Journeyman (Maximum figure 0.70)</t>
  </si>
  <si>
    <t>Line 3.  Multiply Line 2 by Line 1 by 0.04</t>
  </si>
  <si>
    <t>Line 4.  Minority Apprentice (Maximum figure 0.70)</t>
  </si>
  <si>
    <t>Line 5.  Multiply Line 4 by Line 1 by 0.03</t>
  </si>
  <si>
    <t>Line 6.  Minority Laborer (Maximum figure 0.70)</t>
  </si>
  <si>
    <t>Line 7. Multiply Line 6 by Line 1 by 0.01</t>
  </si>
  <si>
    <t>Line 8.  Female Journeyman (Maximum figure 0.15)</t>
  </si>
  <si>
    <t>Line 9. Multiply Line 8 by Line 1 by 0.04</t>
  </si>
  <si>
    <t>Line 10.  Female Apprentice (Maximum figure 0.15)</t>
  </si>
  <si>
    <t>Line 11.  Multiply Line 10 by Line 1 by 0.03</t>
  </si>
  <si>
    <t>Line 12.  Female Laborer (Maximum figure 0.15)</t>
  </si>
  <si>
    <t>Line 13. Multiply Line 12 by Line 1 by 0.01</t>
  </si>
  <si>
    <t>Line 14.  Total of Lines 3, 5, 7, 9, 11, and 13</t>
  </si>
  <si>
    <t xml:space="preserve">Line 15. Total Award Criteria </t>
  </si>
  <si>
    <t>TOTAL AWARD CRITERIA (Line 15)</t>
  </si>
  <si>
    <t>BIDDER'S INFORMATION</t>
  </si>
  <si>
    <t>Firm Name:</t>
  </si>
  <si>
    <t>Date:</t>
  </si>
  <si>
    <t>NOTES/INSTRUCTIONS</t>
  </si>
  <si>
    <t>2. Line 1. (Based on Total Base Bid) automatically populates from Bid Form.</t>
  </si>
  <si>
    <t>3. Bidder is to populate Lines 2, 4, 6, 8, 10, and 12 (fields shaded Light Green).</t>
  </si>
  <si>
    <t>4. Lines 2, 4, 6, 8, 10, and 12 are to be entered in decimals.  (ie 5% participation = 0.05, 15% participation = 0.15, 50% participation = .50)</t>
  </si>
  <si>
    <t>Cost</t>
  </si>
  <si>
    <t>Unit Price</t>
  </si>
  <si>
    <t>Estimated Quantity</t>
  </si>
  <si>
    <t>Unit</t>
  </si>
  <si>
    <t>Description</t>
  </si>
  <si>
    <t>Line</t>
  </si>
  <si>
    <t>Name:</t>
  </si>
  <si>
    <t>Address:</t>
  </si>
  <si>
    <t xml:space="preserve">Base Work Only </t>
  </si>
  <si>
    <t>Light Blue</t>
  </si>
  <si>
    <t xml:space="preserve">Contingency(ies) </t>
  </si>
  <si>
    <t>Light Yellow</t>
  </si>
  <si>
    <t>Allowance(s)</t>
  </si>
  <si>
    <t>Total Base Bid</t>
  </si>
  <si>
    <t xml:space="preserve">Total Award Criteria Figure </t>
  </si>
  <si>
    <r>
      <t xml:space="preserve">SURETY INFORMATION
</t>
    </r>
    <r>
      <rPr>
        <b/>
        <sz val="8"/>
        <color theme="1"/>
        <rFont val="Arial Narrow"/>
        <family val="2"/>
      </rPr>
      <t>(Provide Legal Name and address of Surety)</t>
    </r>
  </si>
  <si>
    <t>TRENCH BACKFILL</t>
  </si>
  <si>
    <t>SHREDDED HARDWOOD BARK MULCH</t>
  </si>
  <si>
    <t>BITUMINOUS MATERIALS (TACK COAT)</t>
  </si>
  <si>
    <t>CONCRETE CURB, TYPE B</t>
  </si>
  <si>
    <t>HOT-MIX ASPHALT SURFACE REMOVAL, VARIABLE DEPTH</t>
  </si>
  <si>
    <t>PAVEMENT REMOVAL</t>
  </si>
  <si>
    <t>COMBINATION CURB AND GUTTER REMOVAL</t>
  </si>
  <si>
    <t>CU YD</t>
  </si>
  <si>
    <t>UNIT</t>
  </si>
  <si>
    <t>EACH</t>
  </si>
  <si>
    <t>SQ YD</t>
  </si>
  <si>
    <t>POUND</t>
  </si>
  <si>
    <t>TON</t>
  </si>
  <si>
    <t>SQ FT</t>
  </si>
  <si>
    <t>ROOT PRUNING</t>
  </si>
  <si>
    <t>********</t>
  </si>
  <si>
    <t>Blue</t>
  </si>
  <si>
    <t>Light Gray</t>
  </si>
  <si>
    <t>LOCATION:</t>
  </si>
  <si>
    <t>AWARD CRITERA FIGURE FORMULA</t>
  </si>
  <si>
    <t>SIDEWALK REMOVAL</t>
  </si>
  <si>
    <t>CDOT4400020</t>
  </si>
  <si>
    <t>ALLEY PAVEMENT REMOVAL</t>
  </si>
  <si>
    <t>CDOT4230030</t>
  </si>
  <si>
    <t>CDOT4230010</t>
  </si>
  <si>
    <t>COMBINATION CONCRETE CURB AND GUTTER, TYPE B-V.12</t>
  </si>
  <si>
    <t>CDOT2110010</t>
  </si>
  <si>
    <t>PULVERIZED TOPSOIL MIX</t>
  </si>
  <si>
    <t>W. LELAND AVE., N. WESTERN AVE. TO N. LINCOLN AVE.
N. LINCOLN AVE., W. LELAND AVE. TO BROWN LINE ‘L’ TRACKS
N. WESTERN AVE., W. MONSTROSE AVE. TO W. LELAND AVE</t>
  </si>
  <si>
    <t>CHICAGO DEPARMTMENT OF TRANSPORTATION ('CDOT')
LINCOLN SQUARE BROWN LINE AREA IMPROVEMENTS</t>
  </si>
  <si>
    <t>C1612</t>
  </si>
  <si>
    <t>22705</t>
  </si>
  <si>
    <t>Bidders MUST use the Excel File available to bidders from the Aloha Print Group Planroom: 
(https://sites.google.com/alohaprintgroup.com/pbc-c1612/home) or the PBC Website: (https://pbcchicago.com/opportunities/cdot-ls-brown-line-improvements/) to ensure accurate calculations for the Total Base Bid and Total Award Criteria. Please follow instructions on the Bid Form.</t>
  </si>
  <si>
    <t>22705 - LINCOLN SQUARE BROWN LINE AREA IMPROVEMENTS</t>
  </si>
  <si>
    <t>Amount is fixed and will automatically calculate to determine Totatl Base Bid (Total of Lincoln Square Brown Line Area Improvements)</t>
  </si>
  <si>
    <t>Base Work Only automatically poulates from each Schedule of Prices Worksheet (Line 256)</t>
  </si>
  <si>
    <t>Equals Line 1 through 3.  Total Base Bid automatically populates.</t>
  </si>
  <si>
    <t>Based on Line 4 (Totat Base Bid figure).  Total Award Criteria Figure (Line 5) automatically populates from Award Criteria Figure Worksheet.</t>
  </si>
  <si>
    <t>Dark Blue</t>
  </si>
  <si>
    <r>
      <t xml:space="preserve">Prior to submitting your bid electronically, please do the following:
1.	</t>
    </r>
    <r>
      <rPr>
        <b/>
        <sz val="10"/>
        <color theme="1"/>
        <rFont val="Arial Narrow"/>
        <family val="2"/>
      </rPr>
      <t>Ensure</t>
    </r>
    <r>
      <rPr>
        <sz val="10"/>
        <color theme="1"/>
        <rFont val="Arial Narrow"/>
        <family val="2"/>
      </rPr>
      <t xml:space="preserve"> Schedule of Prices Worksheet is Complete.
2. </t>
    </r>
    <r>
      <rPr>
        <b/>
        <sz val="10"/>
        <color theme="1"/>
        <rFont val="Arial Narrow"/>
        <family val="2"/>
      </rPr>
      <t>Ensure</t>
    </r>
    <r>
      <rPr>
        <sz val="10"/>
        <color theme="1"/>
        <rFont val="Arial Narrow"/>
        <family val="2"/>
      </rPr>
      <t xml:space="preserve"> Award Criteria Worksheet is Complete.
3. </t>
    </r>
    <r>
      <rPr>
        <b/>
        <sz val="10"/>
        <color theme="1"/>
        <rFont val="Arial Narrow"/>
        <family val="2"/>
      </rPr>
      <t>Ensure</t>
    </r>
    <r>
      <rPr>
        <sz val="10"/>
        <color theme="1"/>
        <rFont val="Arial Narrow"/>
        <family val="2"/>
      </rPr>
      <t xml:space="preserve"> Surety Information section, and Bidder's Information section have been populated.
4.	</t>
    </r>
    <r>
      <rPr>
        <b/>
        <sz val="10"/>
        <color theme="1"/>
        <rFont val="Arial Narrow"/>
        <family val="2"/>
      </rPr>
      <t>Save</t>
    </r>
    <r>
      <rPr>
        <sz val="10"/>
        <color theme="1"/>
        <rFont val="Arial Narrow"/>
        <family val="2"/>
      </rPr>
      <t xml:space="preserve"> the file.
5.	</t>
    </r>
    <r>
      <rPr>
        <b/>
        <sz val="10"/>
        <color theme="1"/>
        <rFont val="Arial Narrow"/>
        <family val="2"/>
      </rPr>
      <t>Convert</t>
    </r>
    <r>
      <rPr>
        <sz val="10"/>
        <color theme="1"/>
        <rFont val="Arial Narrow"/>
        <family val="2"/>
      </rPr>
      <t xml:space="preserve"> the file to PDF.
6.	</t>
    </r>
    <r>
      <rPr>
        <b/>
        <sz val="10"/>
        <color theme="1"/>
        <rFont val="Arial Narrow"/>
        <family val="2"/>
      </rPr>
      <t>Include</t>
    </r>
    <r>
      <rPr>
        <sz val="10"/>
        <color theme="1"/>
        <rFont val="Arial Narrow"/>
        <family val="2"/>
      </rPr>
      <t xml:space="preserve"> copy of the Bid Form and Schedule of Prices </t>
    </r>
    <r>
      <rPr>
        <b/>
        <sz val="10"/>
        <color theme="1"/>
        <rFont val="Arial Narrow"/>
        <family val="2"/>
      </rPr>
      <t>within</t>
    </r>
    <r>
      <rPr>
        <sz val="10"/>
        <color theme="1"/>
        <rFont val="Arial Narrow"/>
        <family val="2"/>
      </rPr>
      <t xml:space="preserve"> the scanned copy of the bid. 
7.	</t>
    </r>
    <r>
      <rPr>
        <b/>
        <sz val="10"/>
        <color theme="1"/>
        <rFont val="Arial Narrow"/>
        <family val="2"/>
      </rPr>
      <t>Attach</t>
    </r>
    <r>
      <rPr>
        <sz val="10"/>
        <color theme="1"/>
        <rFont val="Arial Narrow"/>
        <family val="2"/>
      </rPr>
      <t xml:space="preserve"> the Excel and PDF version, </t>
    </r>
    <r>
      <rPr>
        <b/>
        <sz val="10"/>
        <color theme="1"/>
        <rFont val="Arial Narrow"/>
        <family val="2"/>
      </rPr>
      <t>along with</t>
    </r>
    <r>
      <rPr>
        <sz val="10"/>
        <color theme="1"/>
        <rFont val="Arial Narrow"/>
        <family val="2"/>
      </rPr>
      <t xml:space="preserve"> the scanned copy of the bid.
8.	</t>
    </r>
    <r>
      <rPr>
        <b/>
        <sz val="10"/>
        <color theme="1"/>
        <rFont val="Arial Narrow"/>
        <family val="2"/>
      </rPr>
      <t>Send email</t>
    </r>
    <r>
      <rPr>
        <sz val="10"/>
        <color theme="1"/>
        <rFont val="Arial Narrow"/>
        <family val="2"/>
      </rPr>
      <t xml:space="preserve"> to: pbc-procurement@cityofchicago.org and patricia.montenegro@cityofchicago.org.  </t>
    </r>
  </si>
  <si>
    <t>W. LELAND AVE., N. WESTERN AVE. TO N. LINCOLN AVE.
N. LINCOLN AVE., W. LELAND AVE. TO BROWN LINE ‘L’ TRACKS
N. WESTERN AVE., W. MONSTROSE AVE. TO W. LELAND AVE.</t>
  </si>
  <si>
    <t>Line 1. (Based on Total Base Bid)</t>
  </si>
  <si>
    <t>LINCOLN SQUARE BROWN LINE AREA IMPROVEMENTS</t>
  </si>
  <si>
    <r>
      <rPr>
        <b/>
        <sz val="16"/>
        <color theme="3" tint="-0.249977111117893"/>
        <rFont val="Arial Narrow"/>
        <family val="2"/>
      </rPr>
      <t>TOTAL AWARD CRITERIA FIGURE -</t>
    </r>
    <r>
      <rPr>
        <b/>
        <sz val="12"/>
        <color theme="3" tint="-0.249977111117893"/>
        <rFont val="Arial Narrow"/>
        <family val="2"/>
      </rPr>
      <t xml:space="preserve"> LINCOLN SQUARE BROWN LINE AREA IMPROVEMENTS</t>
    </r>
  </si>
  <si>
    <t>TOTAL FOR 22705 - LINCOLN SQUARE BROWN LINE AREA IMPROVEMENTS</t>
  </si>
  <si>
    <t>CDOT2010010</t>
  </si>
  <si>
    <t>CDOT2010020</t>
  </si>
  <si>
    <t>CDOT2010030</t>
  </si>
  <si>
    <t>*******</t>
  </si>
  <si>
    <t>CDOT3110010</t>
  </si>
  <si>
    <t>CDOT3110020</t>
  </si>
  <si>
    <t>CDOT4200110</t>
  </si>
  <si>
    <t>CDOT4240010</t>
  </si>
  <si>
    <t>CDOT4240020</t>
  </si>
  <si>
    <t>CDOT4240030</t>
  </si>
  <si>
    <t>CDOT4240040</t>
  </si>
  <si>
    <t>CDOT4240055</t>
  </si>
  <si>
    <t>CDOT4240070</t>
  </si>
  <si>
    <t>CDOT4400010</t>
  </si>
  <si>
    <t>CDOT6060020</t>
  </si>
  <si>
    <t>CDOT6700010</t>
  </si>
  <si>
    <t>TREE PROTECTION</t>
  </si>
  <si>
    <t>TREE REMOVAL (1 TO 6 UNITS DIAMETER)</t>
  </si>
  <si>
    <t>TREE REMOVAL (7 TO 15 UNITS DIAMETER)</t>
  </si>
  <si>
    <t>TREE REMOVAL (OVER 15 UNITS DIAMETER)</t>
  </si>
  <si>
    <t>TREE PRUNING (1 TO 10 INCH DIAMETER)</t>
  </si>
  <si>
    <t>TREE PRUNING (OVER 10 INCH DIAMETER)</t>
  </si>
  <si>
    <t>EARTH EXCAVATION</t>
  </si>
  <si>
    <t>POROUS GRANULAR EMBANKMENT</t>
  </si>
  <si>
    <t>INLET FILTERS</t>
  </si>
  <si>
    <t>TEMPORARY EROSION CONTROL SYSTEMS</t>
  </si>
  <si>
    <t>SAND CUSHION, VARIABLE DEPTH</t>
  </si>
  <si>
    <t>STRUCTURAL SOIL</t>
  </si>
  <si>
    <t>COARSE AGGREGATE, CA-7</t>
  </si>
  <si>
    <t>PORTLAND CEMENT CONCRETE BASE COURSE, 9 INCH</t>
  </si>
  <si>
    <t>SUBBASE GRANULAR MATERIAL, TYPE B, VARIABLE DEPTH</t>
  </si>
  <si>
    <t>LONGITUDINAL JOINT SEALANT</t>
  </si>
  <si>
    <t>MIXTURE FOR CRACKS, JOINTS, AND FLANGEWAYS</t>
  </si>
  <si>
    <t>HOT-MIX ASPHALT BINDER COURSE (HAND METHOD), N70</t>
  </si>
  <si>
    <t>HOT-MIX ASPHALT BINDER COURSE, IL-9.5, N70</t>
  </si>
  <si>
    <t>HOT MIX ASPHALT SURFACE COURSE, IL-9.5, MIX "D", N70</t>
  </si>
  <si>
    <t>PORTLAND CEMENT CONCRETE PAVEMENT 10" (JOINTED)</t>
  </si>
  <si>
    <t>HIGH-EARLY-STRENGTH PORTLAND CEMENT CONCRETE PAVEMENT 10 INCH</t>
  </si>
  <si>
    <t>PROTECTIVE COAT</t>
  </si>
  <si>
    <t>HIGH-EARLY STRENGTH PCC PAVEMENT, 12 INCH (BUS PAD)</t>
  </si>
  <si>
    <t>HIGH-EARLY-STRENGTH PORTLAND CEMENT CONCRETE DRIVEWAY PAVEMENT, 8 INCH</t>
  </si>
  <si>
    <t>HIGH-EARLY-STRENGTH PORTLAND CEMENT CONCRETE ALLEY PAVEMENT, 8 INCH</t>
  </si>
  <si>
    <t>PORTLAND CEMENT CONCRETE SIDEWALK, 5 INCH</t>
  </si>
  <si>
    <t>PORTLAND CEMENT CONCRETE SIDEWALK, 8 INCH</t>
  </si>
  <si>
    <t>PORTLAND CEMENT CONCRETE ADA RAMP, 5 INCH</t>
  </si>
  <si>
    <t>PORTLAND CEMENT CONCRETE ADA RAMP, 8 INCH</t>
  </si>
  <si>
    <t>LINEAR DETECTABLE WARNING TILES (CAST IRON)</t>
  </si>
  <si>
    <t>PROPERTY LINE CURB</t>
  </si>
  <si>
    <t>DRIVEWAY PAVEMENT REMOVAL</t>
  </si>
  <si>
    <t>CLASS C PATCHES, TYPE II, 9 INCH</t>
  </si>
  <si>
    <t>CLASS C PATCHES, TYPE III, 9 INCH</t>
  </si>
  <si>
    <t>CLASS C PATCHES, TYPE IV, 9 INCH</t>
  </si>
  <si>
    <t>STORM SEWERS, TYPE 2, 8-INCH (DUCTILE IRON PIPE)</t>
  </si>
  <si>
    <t>CATCH BASINS, TYPE A, 4 FT DIAMETER, TYPE 1 FRAME, OPENLID (CITY OF CHICAGO)</t>
  </si>
  <si>
    <t>INLETS, TYPE A, TYPE 1 FRAME, OPEN LID (CITY OF CHICAGO)</t>
  </si>
  <si>
    <t>DRAINAGE AND UTILITY STRUCTURE TO BE ADJUSTED</t>
  </si>
  <si>
    <t>DRAINAGE AND UTILITY STRUCTURE TO BE RECONSTRUCTED</t>
  </si>
  <si>
    <t>DRAINAGE AND UTILITY STRUCTURE TO BE REMOVED</t>
  </si>
  <si>
    <t>ADDITIONAL MASONRY</t>
  </si>
  <si>
    <t>FRAMES (SPECIAL)</t>
  </si>
  <si>
    <t>LIDS (SPECIAL)</t>
  </si>
  <si>
    <t>STORM SEWER REMOVAL</t>
  </si>
  <si>
    <t>PLUG EXISTING SEWER</t>
  </si>
  <si>
    <t>STRUCTURE EXCAVATION</t>
  </si>
  <si>
    <t>CONCRETE STRUCTURES</t>
  </si>
  <si>
    <t>REINFORCEMENT BARS, EPOXY COATED</t>
  </si>
  <si>
    <t>FRAMES AND LIDS TO BE ADJUSTED</t>
  </si>
  <si>
    <t>COMBINATION CONCRETE CURB AND GUTTER, DEPRESSED (SPECIAL)</t>
  </si>
  <si>
    <t>COMBINATION CONCRETE CURB AND GUTTER, TYPE M-4.12 (MODIFIED)</t>
  </si>
  <si>
    <t>CONCRETE MEDIAN SURFACE, 6 INCH</t>
  </si>
  <si>
    <t>CONCRETE MEDIAN, TYPE SB-6.12</t>
  </si>
  <si>
    <t>CAST-IN-PLACE CONCRETE CURB BIKE LANE MEDIAN</t>
  </si>
  <si>
    <t>GUARDRAIL REMOVAL</t>
  </si>
  <si>
    <t>FENCE REMOVAL</t>
  </si>
  <si>
    <t>NON-SPECIAL WASTE DISPOSAL</t>
  </si>
  <si>
    <t>SOIL DISPOSAL ANALYSIS</t>
  </si>
  <si>
    <t>BACKFILL PLUGS</t>
  </si>
  <si>
    <t>REGULATED SUBSTANCES PRE-CONSTRUCTION REPORT</t>
  </si>
  <si>
    <t>REGULATED SUBSTANCES FINAL CONSTRUCTION REPORT</t>
  </si>
  <si>
    <t>ENGINEERED BARRIER</t>
  </si>
  <si>
    <t>REGULATED SUBSTANCES MONITORING</t>
  </si>
  <si>
    <t>MOBILIZATION</t>
  </si>
  <si>
    <t>ENGINEER'S FIELD OFFICE</t>
  </si>
  <si>
    <t>CHANGEABLE MESSAGE SIGN</t>
  </si>
  <si>
    <t>TEMPORARY CONCRETE BARRIER</t>
  </si>
  <si>
    <t>RELOCATE TEMPORARY CONCRETE BARRIER</t>
  </si>
  <si>
    <t>THERMOPLASTIC PAVEMENT MARKING - LETTERS AND SYMBOLS</t>
  </si>
  <si>
    <t>THERMOPLASTIC PAVEMENT MARKING - LINE  4"</t>
  </si>
  <si>
    <t>THERMOPLASTIC PAVEMENT MARKING - LINE  6"</t>
  </si>
  <si>
    <t>THERMOPLASTIC PAVEMENT MARKING - LINE 12"</t>
  </si>
  <si>
    <t>THERMOPLASTIC PAVEMENT MARKING - LINE 24"</t>
  </si>
  <si>
    <t>COLOR TEXTURED SURFACING SYSTEM</t>
  </si>
  <si>
    <t>PAINT CURB</t>
  </si>
  <si>
    <t>FLEXIBLE DELINEATORS</t>
  </si>
  <si>
    <t>METHYL METHACRYLATE PAVEMENT MARKING – LINE</t>
  </si>
  <si>
    <t>METHYL METHACRYLATE PAVEMENT MARKING, LETTERS AND SYMBOLS</t>
  </si>
  <si>
    <t>METHYL METHACRYLATE PAVEMENT COLORIZATION, GREEN</t>
  </si>
  <si>
    <t>METHYL METHACRYLATE PAVEMENT COLORIZATION, WHITE</t>
  </si>
  <si>
    <t>METHYL METHACRYLATE PAVEMENT COLORIZATION, RED</t>
  </si>
  <si>
    <t>METHYL METHACRYLATE PAVEMENT COLORIZATION, TAN</t>
  </si>
  <si>
    <t>FURNISH AND INSTALL POLE, DIG METHOD</t>
  </si>
  <si>
    <t>FURNISH AND INSTALL POLE, DRILL METHOD</t>
  </si>
  <si>
    <t>FURNISH SIGN PANEL, TYPE 1, NON-REFLECTIVE, TYPE A, SINGLE-SIDED</t>
  </si>
  <si>
    <t>FURNISH SIGN PANEL, TYPE 1, NON-REFLECTIVE, TYPE A, DOUBLE-SIDED</t>
  </si>
  <si>
    <t>FURNISH SIGN PANEL, TYPE 1, REFLECTIVE, TYPE A, SINGLE-SIDED</t>
  </si>
  <si>
    <t>INSTALL SIGN PANEL TYPE 1, BACK TO BACK MOUNT ON LIGHT POLE</t>
  </si>
  <si>
    <t>INSTALL SIGN PANEL TYPE 1, BACK TO BACK MOUNT ON SIGN POLE</t>
  </si>
  <si>
    <t>INSTALL SIGN PANEL TYPE 1, CENTER MOUNT ON LIGHT POLE</t>
  </si>
  <si>
    <t>INSTALL SIGN PANEL TYPE 1, CENTER MOUNT ON SIGN POLE</t>
  </si>
  <si>
    <t>INSTALL SIGN PANEL TYPE 1, CENTER MOUNT ON TRAFFIC SIGNAL</t>
  </si>
  <si>
    <t>INSTALL SIGN PANEL TYPE 1, FLAG MOUNT BANDED TO LIGHT POLE</t>
  </si>
  <si>
    <t>INSTALL SIGN PANEL TYPE 1, FLAG MOUNT ON SIGN POLE</t>
  </si>
  <si>
    <t>INSTALL SIGN PANEL TYPE 1, FLAG MOUNT BANDED TO TRAFFIC SIGNAL</t>
  </si>
  <si>
    <t>REMOVE EXISTING SIGN PANEL AND POLE ASSEMBLY AND SALVAGE</t>
  </si>
  <si>
    <t>REMOVE EXISTING SIGN PANEL AND SALVAGE</t>
  </si>
  <si>
    <t>VEHICLE TRAFFIC CONTROL AND PROTECTION</t>
  </si>
  <si>
    <t>PEDESTRIAN TRAFFIC CONTROL AND PROTECTION</t>
  </si>
  <si>
    <t>MAINTENANCE OF ACCESS TO ABUTTING PROPERTY</t>
  </si>
  <si>
    <t>TRENCH AND BACKFILL  WITH SCREENINGS</t>
  </si>
  <si>
    <t>HANDHOLE, 30" X 36" WITH 24" FRAME AND LID</t>
  </si>
  <si>
    <t>HANDHOLE, 36" X 36" WITH 24" FRAME AND LID</t>
  </si>
  <si>
    <t>DRILL EXISTING MANHOLE OR HANDHOLE</t>
  </si>
  <si>
    <t>CLEAN EXISTING MANHOLE OR HANDHOLE</t>
  </si>
  <si>
    <t>PVC CONDUIT IN TRENCH, 2", SCH 40</t>
  </si>
  <si>
    <t>PVC CONDUIT IN TRENCH, 3", SCH 40</t>
  </si>
  <si>
    <t>PVC CONDUIT IN TRENCH, 2", SCH 80</t>
  </si>
  <si>
    <t>PVC CONDUIT IN TRENCH, 3", SCH 80</t>
  </si>
  <si>
    <t>GALVANIZED STEEL CONDUIT, PUSHED, 2"</t>
  </si>
  <si>
    <t>GALVANIZED STEEL CONDUIT, PUSHED, 3"</t>
  </si>
  <si>
    <t>COILABLE CONDUIT, HDPE #80, DIRECTIONAL BORING, 2"</t>
  </si>
  <si>
    <t>GROUND ROD IN HANDHOLE</t>
  </si>
  <si>
    <t>ROD AND CLEAN DUCT IN EXISTING CONDUIT SYSTEM</t>
  </si>
  <si>
    <t>CONCRETE FOUNDATION FOR BASE MOUNTED STREET LIGHTING CONTROLLER CABINET</t>
  </si>
  <si>
    <t>CONCRETE FOUNDATION FOR BASE MOUNTED "SUPER P" CABINET</t>
  </si>
  <si>
    <t>CONCRETE FOUNDATION, 20" DIAMETER, 3/4" ANCHOR RODS</t>
  </si>
  <si>
    <t>CONCRETE FOUNDATION, 24" X 7' WITH 1 1/4" ANCHOR RODS</t>
  </si>
  <si>
    <t>CONCRETE FOUNDATION, 28" X 7' WITH 1 1/4" ANCHOR RODS</t>
  </si>
  <si>
    <t>CONCRETE FOUNDATION, 24" DIAMETER, 1 1/4" ANCHOR RODS, 15" BOLT CIRCLE, 7 FEET, OFFSET</t>
  </si>
  <si>
    <t>CONCRETE FOUNDATION, 24" DIAMETER, 1 1/4" ANCHOR RODS, 15" BOLT CIRCLE, 9 FEET</t>
  </si>
  <si>
    <t>CONCRETE FOUNDATION, 30" DIAMETER, 1 1/4" ANCHOR RODS, 16 1/2" BOLT CIRCLE, 11 FEET</t>
  </si>
  <si>
    <t>POLE, STEEL, ANCHOR BASE, 10" DIA, 7 GAUGE, 34'6"</t>
  </si>
  <si>
    <t>POLE, STEEL, ANCHOR BASE, 10" DIAMETER, 7 GAUGE, 34'-6"</t>
  </si>
  <si>
    <t>POLE, STEEL, ANCHOR BASE, 10" DIAMETER, 3 GAUGE, 34'-6"</t>
  </si>
  <si>
    <t>POLE, STEEL, ANCHOR BASE, 12 1/2" DIAMETER, 3 GAUGE, 34'-6"</t>
  </si>
  <si>
    <t>BASE, BALLAST HOUSING, STEEL, 7 GAUGE</t>
  </si>
  <si>
    <t>CIRCUIT BREAKER - 240V 2P 50A</t>
  </si>
  <si>
    <t>CIRCUIT BREAKER - 120V 1P 20A</t>
  </si>
  <si>
    <t>SERVICE INSTALLATION, 200 AMPERES</t>
  </si>
  <si>
    <t>ELECTRIC CABLE IN CONDUIT, 1/C, #2/0</t>
  </si>
  <si>
    <t>ELECTRIC CABLE IN CONDUIT, 1/C, #6</t>
  </si>
  <si>
    <t>ELECTRIC CABLE IN CONDUIT, TRIPLEX, 2 1/C NO.6, 1/C NO.8</t>
  </si>
  <si>
    <t>ELECTRIC CABLE IN CONDUIT, #14 19/C</t>
  </si>
  <si>
    <t>ELECTRIC CABLE IN CONDUIT NO. 4, 2/C</t>
  </si>
  <si>
    <t>ELECTRIC CABLE IN CONDUIT, CAT 6 CABLE</t>
  </si>
  <si>
    <t>SERVICE CONNECTION TO CECO LINE</t>
  </si>
  <si>
    <t>REMOVE RACK, 1-W/2-W/3-W/4-W</t>
  </si>
  <si>
    <t>REMOVE RISER ON EMBEDDED POLE</t>
  </si>
  <si>
    <t>REMOVE BALLAST HOUSING BASE</t>
  </si>
  <si>
    <t>REMOVE MAST ARM, STEEL, 4'</t>
  </si>
  <si>
    <t>REMOVE LUMINAIRE</t>
  </si>
  <si>
    <t>REMOVE POLE, STEEL, ANCHOR BASE, 10" 7 GA 34'6"</t>
  </si>
  <si>
    <t>REMOVE POLE, PARKING LOT</t>
  </si>
  <si>
    <t>REMOVE POLE, PEDESTRIAN</t>
  </si>
  <si>
    <t>REMOVE AERIAL CABLES, SS 3/C #4</t>
  </si>
  <si>
    <t>REMOVE CONTROLLER AND POST</t>
  </si>
  <si>
    <t>ELECTRICAL SERVICE EQUIPMENT REMOVAL ON CECO POLE</t>
  </si>
  <si>
    <t>BREAKDOWN STREET LIGHTING FOUNDATION</t>
  </si>
  <si>
    <t>BREAKDOWN CONTROLLER FOUNDATION, TYPE A</t>
  </si>
  <si>
    <t>CHICAGO 2000 LUMINAIRE ARM, 8 FOOT, WITH SCROLL</t>
  </si>
  <si>
    <t>CHICAGO 2000 POLE BASE</t>
  </si>
  <si>
    <t>POLE RECEPTACLE</t>
  </si>
  <si>
    <t>FLORENTINE POLE, 14 FOOT</t>
  </si>
  <si>
    <t>TWIN ARM ASSEMBLY FOR FLORENTINE POLE</t>
  </si>
  <si>
    <t>LUMINAIRE, LED, TEARDROP, CHICAGO 2000</t>
  </si>
  <si>
    <t>LUMINAIRE, LED, ACORN, TYPE III</t>
  </si>
  <si>
    <t>LUMINAIRE, LED, PARKING LOT (AIS)</t>
  </si>
  <si>
    <t>LIGHT POLE, ANCHOR BASE, 6"X6" SQUARE, PARKING LOT (AIS)</t>
  </si>
  <si>
    <t>CONCRETE FOUNDATION, PARKING LOT (AIS)</t>
  </si>
  <si>
    <t>ABOVE GRADE RECEPTACLE PEDESTAL (SSA)</t>
  </si>
  <si>
    <t>CONTROLLER, STREET LIGHT, BASE MOUNTED, CONSTANT POWER, 1-PHASE, 120-240V, 200A</t>
  </si>
  <si>
    <t>CONTROLLER, RECEPTACLE, 1-PHASE,120-240V,10A</t>
  </si>
  <si>
    <t>COMMISSION SMART NODE</t>
  </si>
  <si>
    <t>MAINTENANCE OF STREET LIGHTING SYSTEM</t>
  </si>
  <si>
    <t>SIGNAL HEAD, POLYCARBONATE, LED, 3-SECTION, BRACKET MOUNTED</t>
  </si>
  <si>
    <t>SIGNAL HEAD, POLYCARBONATE, LED, 5-SECTION, BRACKET MOUNTED</t>
  </si>
  <si>
    <t>SIGNAL HEAD, POLYCARBONATE, LED, 3-SECTION, MAST ARM MOUNTED</t>
  </si>
  <si>
    <t>SIGNAL HEAD, POLYCARBONATE, LED, 5-SECTION, MAST ARM MOUNTED</t>
  </si>
  <si>
    <t>PEDESTRIAN SIGNAL HEAD POLYCARBONATE, LED, COUNTDOWN, BRACKET MOUNTED</t>
  </si>
  <si>
    <t>ACCESSIBLE PEDESTRIAN PUSH BUTTON</t>
  </si>
  <si>
    <t>MAST ARM, STEEL MONOTUBE, 16 FOOT</t>
  </si>
  <si>
    <t>MAST ARM, STEEL MONOTUBE, 26 FOOT</t>
  </si>
  <si>
    <t>MAST ARM, STEEL MONOTUBE, 35 FOOT</t>
  </si>
  <si>
    <t>TRAFFIC SIGNAL POST, ALUMINUM, 15 FOOT</t>
  </si>
  <si>
    <t>ATC CONTROLLER, TRAFFIC, 16 LOAD BAY, "SUPER P" CABINET, UPS</t>
  </si>
  <si>
    <t>360 VIDEO DETECTION CAMERA AND MOUNT</t>
  </si>
  <si>
    <t>MAINTENANCE OF EXISTING TRAFFIC SIGNAL INSTALLATION</t>
  </si>
  <si>
    <t>DECORATIVE LIGHTING SYSTEM, COMPLETE</t>
  </si>
  <si>
    <t>DECORATIVE FESTOON POLES</t>
  </si>
  <si>
    <t>REPLACEMENT/INSTALLATION OF WATER SERVICE LINES 2 INCHES AND SMALLER</t>
  </si>
  <si>
    <t>VERTICAL ADJUSTMENT OF WATER SERVICE METER VAULTS FOR 1" SERVICES</t>
  </si>
  <si>
    <t>VERTICAL ADJUSTMENT OF WATER SERVICE SHUT-OFF BOXES FOR SERVICES 2" OR GREATER</t>
  </si>
  <si>
    <t>VERTICAL ADJUSTMENT OF WATER SERVICE SHUT-OFF BOXES FOR SERVICES LESS THAN 2"</t>
  </si>
  <si>
    <t>PORTLAND CEMENT CONCRETE BASE SLAB, 5 INCH</t>
  </si>
  <si>
    <t>PORTLAND CEMENT CONCRETE BASE SLAB, 10 INCH</t>
  </si>
  <si>
    <t>PAVERS, TYPE 1</t>
  </si>
  <si>
    <t>PAVERS, TYPE 2</t>
  </si>
  <si>
    <t>PAVERS, TYPE 3</t>
  </si>
  <si>
    <t>PAVERS, TYPE 4</t>
  </si>
  <si>
    <t>CAST IRON TREE GRATES, GRATE FRAMES &amp; THICKENED SLAB, 4’ X 10’</t>
  </si>
  <si>
    <t>BOLLARD</t>
  </si>
  <si>
    <t>BOLLARD, IMPACT RATED</t>
  </si>
  <si>
    <t>BICYCLE RACKS</t>
  </si>
  <si>
    <t>TRASH RECEPTACLES</t>
  </si>
  <si>
    <t>TRASH RECEPTACLES, SSA</t>
  </si>
  <si>
    <t>WOOD BENCHES</t>
  </si>
  <si>
    <t>PRECAST CONCRETE BENCHES</t>
  </si>
  <si>
    <t>PRECAST CONCRETE CURB</t>
  </si>
  <si>
    <t>GATEWAY IDENTIFIER</t>
  </si>
  <si>
    <t>DECORATIVE METAL RAILING</t>
  </si>
  <si>
    <t>ORNAMENTAL METAL FENCE</t>
  </si>
  <si>
    <t>LAVA ROCK MULCH</t>
  </si>
  <si>
    <t>PLANTING SOIL AMENDMENT</t>
  </si>
  <si>
    <t>ARBORIST INSPECTION</t>
  </si>
  <si>
    <t>TREE, AESCULUS GLABRA ‘EARLY GLOW’ (EARLY GLOW BUCKEYE), 3" CALIPER, BALLED AND BURLAPPED</t>
  </si>
  <si>
    <t>TREE, ACER RUBRUM ‘FRANKS JR.’ (REDPOINTE MAPLE), 3" CALIPER, BALLED AND BURLAPPED</t>
  </si>
  <si>
    <t>TREE, BETULA NIGRA (RIVER BIRCH), 3" CALIPER, BALLED AND BURLAPPED</t>
  </si>
  <si>
    <t>TREE, CATALPA SPECIOSA (REDPOINTE MAPLE), 3" CALIPER, BALLED AND BURLAPPED</t>
  </si>
  <si>
    <t>TREE, CELTIS OCCIDENTALIS (NORTHERN CATALPA), 3" CALIPER, BALLED AND BURLAPPED</t>
  </si>
  <si>
    <t>TREE, GYNNOCLADUS DIOIcus ‘ESPRESSO’ (ESPRESSO KENTUCKY COFFEETREE), 3" CALIPER, BALLED AND BURLAPPED</t>
  </si>
  <si>
    <t>TREE, QUERCUS BICOLOR (SWAMP WHITE OAK), 3" CALIPER, BALLED AND BURLAPPED</t>
  </si>
  <si>
    <t>TREE, QUERCUS IMBRICARIA (SHINGLE OAK), 3" CALIPER, BALLED AND BURLAPPED</t>
  </si>
  <si>
    <t>TREE, SYRINGA RETICULATA (JAPANESE TREE LILAC), 3" CALIPER, TREE FORM, BALLED AND BURLAPPED</t>
  </si>
  <si>
    <t>TREE, TAXODIUM DISTICHUM (COMMON BALD CYPRESS), 3" CALIPER, BALLED AND BURLAPPED</t>
  </si>
  <si>
    <t>TREE, ULMUS AMERICANA ‘PRINCETON’ (PRINCETON ELM), 3" CALIPER, BALLED AND BURLAPPED</t>
  </si>
  <si>
    <t>SHRUB, #5 CONT. DIERVILLA LONICERA (DWARF BUSH HONEYSUCKLE) 24" HT</t>
  </si>
  <si>
    <t>SHRUB, #5 CONT. HYDRANGEA ARBORESENS’WEE WHITE’ (WEE WHITE HYDRANGEA) 24" HT</t>
  </si>
  <si>
    <t>SHRUB, #5 CONT. RHUS AROMATICA ‘GRO-LOW’ (GRO-LOW SUMAC) 24" HT</t>
  </si>
  <si>
    <t>SHRUB, #5 CONT. TAXUS MEDIA ‘EVERLOW’ (EVERLOW DENSE YEW, 18” HT</t>
  </si>
  <si>
    <t xml:space="preserve">PERENNIAL, #1 CONT. ASCLEPIAS TUBEROSA / BUTTERFLY WEED </t>
  </si>
  <si>
    <t>PERENNIAL, #1 CONT. CAREX VULPINOIDEA (BROWN FOX SEDGE)</t>
  </si>
  <si>
    <t>PERENNIAL, #1 CONT. ECHINACEA PURPUREA (PURPLE CONEFLOWER)</t>
  </si>
  <si>
    <t>PERENNIAL, #1 CONT. PYCNANTHEUM MUTICUM (BLUNT MOUNTAIN MINT)</t>
  </si>
  <si>
    <t>PERENNIAL, #1 CONT. PYCNANTHEUM VERTICILLIATA VAR.PILOSUM (HAIRY MOUNTAIN MINT)</t>
  </si>
  <si>
    <t>PERENNIAL, #1 CONT. RUDBECKIA HIRTA (BLACK EYED SUSAN)</t>
  </si>
  <si>
    <t>PERENNIAL, #1 CONT. SYMPHYOTRUCHUM OOLENTANGIENSE  (SKY BLUE ASTER)</t>
  </si>
  <si>
    <t>WATER TAP, 2 INCH</t>
  </si>
  <si>
    <t>WATER VALVE ASSEMBLY, 2 INCH</t>
  </si>
  <si>
    <t>WATER METER IN VAULT, 2 INCH</t>
  </si>
  <si>
    <t>WATER SERVICE LINE, 2 1/2 INCH</t>
  </si>
  <si>
    <t>BACKFLOW PREVENTER (RPZ), 2 INCH</t>
  </si>
  <si>
    <t>IRRIGATION SYSTEMS FALL SHUTDOWN</t>
  </si>
  <si>
    <t>IRRIGATION SYSTEMS SPRING STARTUP</t>
  </si>
  <si>
    <t>IRRIGATION SYSTEMS INSPECTION</t>
  </si>
  <si>
    <t>IRRIGATION SYSTEM</t>
  </si>
  <si>
    <t xml:space="preserve">MANUFACTURED RAISED CURB CHANNELIZED BARRIER – END PIECE MALE </t>
  </si>
  <si>
    <t xml:space="preserve">MANUFACTURED RAISED CURB CHANNELIZED BARRIER – END PIECE FEMALE </t>
  </si>
  <si>
    <t xml:space="preserve">MANUFACTURED RAISED CURB CHANNELIZED BARRIER – BASE </t>
  </si>
  <si>
    <t>MANUFACTURED RAISED CURB CHANNELIZED BARRIER – BOLLARD</t>
  </si>
  <si>
    <t>PAVER (FURNISH ONLY)</t>
  </si>
  <si>
    <t>LNFT</t>
  </si>
  <si>
    <t>L SUM</t>
  </si>
  <si>
    <t>FOOT</t>
  </si>
  <si>
    <t>VFOOT</t>
  </si>
  <si>
    <t>LFOOT</t>
  </si>
  <si>
    <t xml:space="preserve">CU YD  </t>
  </si>
  <si>
    <t xml:space="preserve">POUND  </t>
  </si>
  <si>
    <t>CAL DAY</t>
  </si>
  <si>
    <t>CAL MON</t>
  </si>
  <si>
    <t>WEEK</t>
  </si>
  <si>
    <r>
      <t xml:space="preserve">5.  Line 15. </t>
    </r>
    <r>
      <rPr>
        <b/>
        <sz val="11"/>
        <color theme="3" tint="-0.249977111117893"/>
        <rFont val="Arial Narrow"/>
        <family val="2"/>
      </rPr>
      <t>TOTAL AWARD CRITERIA</t>
    </r>
    <r>
      <rPr>
        <sz val="11"/>
        <color theme="3" tint="-0.249977111117893"/>
        <rFont val="Arial Narrow"/>
        <family val="2"/>
      </rPr>
      <t xml:space="preserve"> automatically populates.</t>
    </r>
  </si>
  <si>
    <r>
      <rPr>
        <sz val="11"/>
        <color theme="1"/>
        <rFont val="Arial Narrow"/>
        <family val="2"/>
      </rPr>
      <t xml:space="preserve">1.  Prior to submitting your bid electronically, please do the following:
     a.	</t>
    </r>
    <r>
      <rPr>
        <b/>
        <sz val="11"/>
        <color theme="1"/>
        <rFont val="Arial Narrow"/>
        <family val="2"/>
      </rPr>
      <t>Ensure</t>
    </r>
    <r>
      <rPr>
        <sz val="11"/>
        <color theme="1"/>
        <rFont val="Arial Narrow"/>
        <family val="2"/>
      </rPr>
      <t xml:space="preserve"> Lines 2, 4, 6, 8, 10, and 12 in the Formula column and the Bidder's Information section have been populated. 
     b.	</t>
    </r>
    <r>
      <rPr>
        <b/>
        <sz val="11"/>
        <color theme="1"/>
        <rFont val="Arial Narrow"/>
        <family val="2"/>
      </rPr>
      <t>Save</t>
    </r>
    <r>
      <rPr>
        <sz val="11"/>
        <color theme="1"/>
        <rFont val="Arial Narrow"/>
        <family val="2"/>
      </rPr>
      <t xml:space="preserve"> the file.
     c.	</t>
    </r>
    <r>
      <rPr>
        <b/>
        <sz val="11"/>
        <color theme="1"/>
        <rFont val="Arial Narrow"/>
        <family val="2"/>
      </rPr>
      <t>Convert</t>
    </r>
    <r>
      <rPr>
        <sz val="11"/>
        <color theme="1"/>
        <rFont val="Arial Narrow"/>
        <family val="2"/>
      </rPr>
      <t xml:space="preserve"> the file to PDF.
    d.	</t>
    </r>
    <r>
      <rPr>
        <b/>
        <sz val="11"/>
        <color theme="1"/>
        <rFont val="Arial Narrow"/>
        <family val="2"/>
      </rPr>
      <t>Include</t>
    </r>
    <r>
      <rPr>
        <sz val="11"/>
        <color theme="1"/>
        <rFont val="Arial Narrow"/>
        <family val="2"/>
      </rPr>
      <t xml:space="preserve"> copy of the Award Criteria Figure worksheet </t>
    </r>
    <r>
      <rPr>
        <b/>
        <sz val="11"/>
        <color theme="1"/>
        <rFont val="Arial Narrow"/>
        <family val="2"/>
      </rPr>
      <t>within</t>
    </r>
    <r>
      <rPr>
        <sz val="11"/>
        <color theme="1"/>
        <rFont val="Arial Narrow"/>
        <family val="2"/>
      </rPr>
      <t xml:space="preserve"> the scanned copy of the bid. 
    e.	</t>
    </r>
    <r>
      <rPr>
        <b/>
        <sz val="11"/>
        <color theme="1"/>
        <rFont val="Arial Narrow"/>
        <family val="2"/>
      </rPr>
      <t>Attach</t>
    </r>
    <r>
      <rPr>
        <sz val="11"/>
        <color theme="1"/>
        <rFont val="Arial Narrow"/>
        <family val="2"/>
      </rPr>
      <t xml:space="preserve"> the Excel and PDF version, </t>
    </r>
    <r>
      <rPr>
        <b/>
        <sz val="11"/>
        <color theme="1"/>
        <rFont val="Arial Narrow"/>
        <family val="2"/>
      </rPr>
      <t>along with</t>
    </r>
    <r>
      <rPr>
        <sz val="11"/>
        <color theme="1"/>
        <rFont val="Arial Narrow"/>
        <family val="2"/>
      </rPr>
      <t xml:space="preserve"> the scanned copy of the bid.
    f.	</t>
    </r>
    <r>
      <rPr>
        <b/>
        <sz val="11"/>
        <color theme="1"/>
        <rFont val="Arial Narrow"/>
        <family val="2"/>
      </rPr>
      <t>Send email</t>
    </r>
    <r>
      <rPr>
        <sz val="11"/>
        <color theme="1"/>
        <rFont val="Arial Narrow"/>
        <family val="2"/>
      </rPr>
      <t xml:space="preserve"> to: pbc-procurement@cityofchicago.org and patricia.montenegro@cityofchicago.org.  </t>
    </r>
  </si>
  <si>
    <t>PROJECT NO:</t>
  </si>
  <si>
    <r>
      <rPr>
        <b/>
        <sz val="14"/>
        <rFont val="Arial Narrow"/>
        <family val="2"/>
      </rPr>
      <t>REVISED MASTER BID FORM - SCHEDULE OF PRICES</t>
    </r>
    <r>
      <rPr>
        <b/>
        <sz val="10"/>
        <rFont val="Arial Narrow"/>
        <family val="2"/>
      </rPr>
      <t xml:space="preserve">
CHICAGO DEPARTMENT OF TRANSPORTATION ('CDOT') - LINCOLN SQUARE BROWN LINE AREA IMPROVEMENTS
LOCATION: W. LELAND AVE., N. WESTERN AVE. TO N. LINCOLN AVE.
N. LINCOLN AVE., W. LELAND AVE. TO BROWN LINE ‘L’ TRACKS
N. WESTERN AVE., W. MONSTROSE AVE. TO W. LELAND AVE. 
 CDOT PROJECT NO.: B-2-343/PBC PROJECT NO.: 22705
PBC CONTRACT: C1612</t>
    </r>
    <r>
      <rPr>
        <sz val="10"/>
        <rFont val="Arial Narrow"/>
        <family val="2"/>
      </rPr>
      <t xml:space="preserve">
</t>
    </r>
    <r>
      <rPr>
        <sz val="8"/>
        <rFont val="Arial Narrow"/>
        <family val="2"/>
      </rPr>
      <t>Bidder's pricing for each line item should carry its share of the costs of work, plus its share of overhead and profit. Bidders should avoid nominal pricing for some lines and enhanced pricing for other lines.</t>
    </r>
    <r>
      <rPr>
        <sz val="10"/>
        <rFont val="Arial Narrow"/>
        <family val="2"/>
      </rPr>
      <t xml:space="preserve">
</t>
    </r>
    <r>
      <rPr>
        <sz val="8"/>
        <rFont val="Arial Narrow"/>
        <family val="2"/>
      </rPr>
      <t>Bids that the PBC considers to be materially unbalanced will be rejected.</t>
    </r>
  </si>
  <si>
    <t>a. TOTAL BASE BID - (Line 1+Line2+Line 3)</t>
  </si>
  <si>
    <r>
      <t>b. TOTAL BASE BID - (Line 1+Line2+Line 3)</t>
    </r>
    <r>
      <rPr>
        <b/>
        <sz val="12"/>
        <color theme="0"/>
        <rFont val="Arial Narrow"/>
        <family val="2"/>
      </rPr>
      <t xml:space="preserve"> less Bid Incentive Earned Credit Amount</t>
    </r>
    <r>
      <rPr>
        <b/>
        <sz val="16"/>
        <color theme="0"/>
        <rFont val="Arial Narrow"/>
        <family val="2"/>
      </rPr>
      <t>*</t>
    </r>
  </si>
  <si>
    <t xml:space="preserve">*Amount is for Bid Evaluation Purposes only and does not reflect the </t>
  </si>
  <si>
    <t>BID FORM - Revised Addendum No.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</si>
</sst>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4" x14ac:knownFonts="1">
    <font>
      <sz val="11"/>
      <color theme="1"/>
      <name val="Calibri"/>
      <family val="2"/>
      <scheme val="minor"/>
    </font>
    <font>
      <sz val="11"/>
      <color theme="1"/>
      <name val="Arial Narrow"/>
      <family val="2"/>
    </font>
    <font>
      <b/>
      <sz val="14"/>
      <color theme="0"/>
      <name val="Arial Narrow"/>
      <family val="2"/>
    </font>
    <font>
      <b/>
      <sz val="14"/>
      <color theme="1"/>
      <name val="Arial Narrow"/>
      <family val="2"/>
    </font>
    <font>
      <b/>
      <sz val="11"/>
      <color theme="8" tint="-0.499984740745262"/>
      <name val="Arial Narrow"/>
      <family val="2"/>
    </font>
    <font>
      <sz val="14"/>
      <color theme="1"/>
      <name val="Arial Narrow"/>
      <family val="2"/>
    </font>
    <font>
      <b/>
      <sz val="14"/>
      <color theme="8" tint="-0.499984740745262"/>
      <name val="Arial Narrow"/>
      <family val="2"/>
    </font>
    <font>
      <b/>
      <sz val="14"/>
      <color rgb="FF0070C0"/>
      <name val="Arial Narrow"/>
      <family val="2"/>
    </font>
    <font>
      <sz val="18"/>
      <color theme="1"/>
      <name val="Arial Narrow"/>
      <family val="2"/>
    </font>
    <font>
      <sz val="10"/>
      <name val="Arial"/>
      <family val="2"/>
    </font>
    <font>
      <sz val="11"/>
      <color theme="1"/>
      <name val="Calibri"/>
      <family val="2"/>
      <scheme val="minor"/>
    </font>
    <font>
      <sz val="11"/>
      <color theme="0"/>
      <name val="Calibri"/>
      <family val="2"/>
      <scheme val="minor"/>
    </font>
    <font>
      <b/>
      <sz val="12"/>
      <color theme="0"/>
      <name val="Arial Narrow"/>
      <family val="2"/>
    </font>
    <font>
      <b/>
      <sz val="14"/>
      <name val="Arial Narrow"/>
      <family val="2"/>
    </font>
    <font>
      <b/>
      <sz val="20"/>
      <name val="Arial Narrow"/>
      <family val="2"/>
    </font>
    <font>
      <b/>
      <sz val="20"/>
      <color theme="0"/>
      <name val="Arial Narrow"/>
      <family val="2"/>
    </font>
    <font>
      <b/>
      <sz val="11"/>
      <color theme="0"/>
      <name val="Arial Narrow"/>
      <family val="2"/>
    </font>
    <font>
      <b/>
      <sz val="14"/>
      <color theme="1"/>
      <name val="Calibri"/>
      <family val="2"/>
      <scheme val="minor"/>
    </font>
    <font>
      <b/>
      <sz val="12"/>
      <color theme="8" tint="-0.499984740745262"/>
      <name val="Arial Narrow"/>
      <family val="2"/>
    </font>
    <font>
      <b/>
      <sz val="11"/>
      <color theme="1"/>
      <name val="Arial Narrow"/>
      <family val="2"/>
    </font>
    <font>
      <sz val="11"/>
      <color theme="0"/>
      <name val="Arial Narrow"/>
      <family val="2"/>
    </font>
    <font>
      <b/>
      <sz val="16"/>
      <color theme="0"/>
      <name val="Arial Narrow"/>
      <family val="2"/>
    </font>
    <font>
      <b/>
      <sz val="8"/>
      <color theme="1"/>
      <name val="Arial Narrow"/>
      <family val="2"/>
    </font>
    <font>
      <sz val="10"/>
      <color theme="1"/>
      <name val="Arial Narrow"/>
      <family val="2"/>
    </font>
    <font>
      <b/>
      <sz val="10"/>
      <color theme="1"/>
      <name val="Arial Narrow"/>
      <family val="2"/>
    </font>
    <font>
      <sz val="10"/>
      <name val="Arial Narrow"/>
      <family val="2"/>
    </font>
    <font>
      <sz val="10"/>
      <color theme="0"/>
      <name val="Arial Narrow"/>
      <family val="2"/>
    </font>
    <font>
      <sz val="10"/>
      <color rgb="FF000000"/>
      <name val="Times New Roman"/>
      <family val="1"/>
    </font>
    <font>
      <b/>
      <sz val="16"/>
      <color theme="3" tint="-0.249977111117893"/>
      <name val="Arial Narrow"/>
      <family val="2"/>
    </font>
    <font>
      <b/>
      <sz val="18"/>
      <color theme="1" tint="4.9989318521683403E-2"/>
      <name val="Arial Narrow"/>
      <family val="2"/>
    </font>
    <font>
      <b/>
      <sz val="12"/>
      <color theme="1" tint="0.34998626667073579"/>
      <name val="Arial Narrow"/>
      <family val="2"/>
    </font>
    <font>
      <b/>
      <sz val="10"/>
      <name val="Arial Narrow"/>
      <family val="2"/>
    </font>
    <font>
      <b/>
      <sz val="8"/>
      <color theme="0"/>
      <name val="Arial"/>
      <family val="2"/>
    </font>
    <font>
      <sz val="11"/>
      <color rgb="FF0070C0"/>
      <name val="Arial Narrow"/>
      <family val="2"/>
    </font>
    <font>
      <b/>
      <sz val="18"/>
      <color rgb="FF0070C0"/>
      <name val="Arial Narrow"/>
      <family val="2"/>
    </font>
    <font>
      <sz val="8"/>
      <name val="Arial"/>
      <family val="2"/>
    </font>
    <font>
      <b/>
      <sz val="12"/>
      <color theme="3" tint="-0.249977111117893"/>
      <name val="Arial Narrow"/>
      <family val="2"/>
    </font>
    <font>
      <sz val="14"/>
      <color theme="8" tint="-0.499984740745262"/>
      <name val="Arial Narrow"/>
      <family val="2"/>
    </font>
    <font>
      <b/>
      <sz val="22"/>
      <color theme="0"/>
      <name val="Arial Narrow"/>
      <family val="2"/>
    </font>
    <font>
      <b/>
      <sz val="14"/>
      <color theme="3" tint="-0.249977111117893"/>
      <name val="Arial Narrow"/>
      <family val="2"/>
    </font>
    <font>
      <sz val="8"/>
      <name val="Arial Narrow"/>
      <family val="2"/>
    </font>
    <font>
      <sz val="11"/>
      <color theme="3" tint="-0.249977111117893"/>
      <name val="Arial Narrow"/>
      <family val="2"/>
    </font>
    <font>
      <b/>
      <sz val="11"/>
      <color theme="3" tint="-0.249977111117893"/>
      <name val="Arial Narrow"/>
      <family val="2"/>
    </font>
    <font>
      <sz val="11"/>
      <color theme="3" tint="-0.249977111117893"/>
      <name val="Calibri"/>
      <family val="2"/>
      <scheme val="minor"/>
    </font>
  </fonts>
  <fills count="18">
    <fill>
      <patternFill patternType="none"/>
    </fill>
    <fill>
      <patternFill patternType="gray125"/>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bgColor indexed="64"/>
      </patternFill>
    </fill>
    <fill>
      <patternFill patternType="solid">
        <fgColor rgb="FFE5F5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B7DEE8"/>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rgb="FFDDD9C4"/>
        <bgColor indexed="64"/>
      </patternFill>
    </fill>
  </fills>
  <borders count="75">
    <border>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medium">
        <color theme="8" tint="-0.499984740745262"/>
      </right>
      <top style="thin">
        <color theme="8" tint="-0.499984740745262"/>
      </top>
      <bottom style="thin">
        <color theme="8"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24994659260841701"/>
      </bottom>
      <diagonal/>
    </border>
    <border>
      <left/>
      <right style="medium">
        <color theme="0" tint="-0.499984740745262"/>
      </right>
      <top/>
      <bottom style="medium">
        <color theme="0" tint="-0.24994659260841701"/>
      </bottom>
      <diagonal/>
    </border>
    <border>
      <left style="medium">
        <color theme="0" tint="-0.499984740745262"/>
      </left>
      <right/>
      <top style="medium">
        <color theme="0" tint="-0.24994659260841701"/>
      </top>
      <bottom style="medium">
        <color theme="0" tint="-0.24994659260841701"/>
      </bottom>
      <diagonal/>
    </border>
    <border>
      <left/>
      <right style="medium">
        <color theme="0" tint="-0.499984740745262"/>
      </right>
      <top style="medium">
        <color theme="0" tint="-0.24994659260841701"/>
      </top>
      <bottom style="medium">
        <color theme="0" tint="-0.24994659260841701"/>
      </bottom>
      <diagonal/>
    </border>
    <border>
      <left style="medium">
        <color theme="0" tint="-0.499984740745262"/>
      </left>
      <right style="medium">
        <color theme="0" tint="-0.24994659260841701"/>
      </right>
      <top style="medium">
        <color theme="0" tint="-0.24994659260841701"/>
      </top>
      <bottom/>
      <diagonal/>
    </border>
    <border>
      <left/>
      <right style="medium">
        <color theme="0" tint="-0.499984740745262"/>
      </right>
      <top style="medium">
        <color theme="0" tint="-0.24994659260841701"/>
      </top>
      <bottom/>
      <diagonal/>
    </border>
    <border>
      <left style="medium">
        <color theme="0" tint="-0.499984740745262"/>
      </left>
      <right style="medium">
        <color theme="0" tint="-0.24994659260841701"/>
      </right>
      <top/>
      <bottom/>
      <diagonal/>
    </border>
    <border>
      <left/>
      <right style="medium">
        <color theme="0" tint="-0.499984740745262"/>
      </right>
      <top/>
      <bottom style="hair">
        <color theme="0" tint="-0.24994659260841701"/>
      </bottom>
      <diagonal/>
    </border>
    <border>
      <left/>
      <right style="medium">
        <color theme="0" tint="-0.499984740745262"/>
      </right>
      <top style="hair">
        <color theme="0" tint="-0.14996795556505021"/>
      </top>
      <bottom style="hair">
        <color theme="0" tint="-0.14996795556505021"/>
      </bottom>
      <diagonal/>
    </border>
    <border>
      <left style="medium">
        <color theme="0" tint="-0.499984740745262"/>
      </left>
      <right style="medium">
        <color theme="0" tint="-0.24994659260841701"/>
      </right>
      <top/>
      <bottom style="medium">
        <color theme="0" tint="-0.24994659260841701"/>
      </bottom>
      <diagonal/>
    </border>
    <border>
      <left/>
      <right style="medium">
        <color theme="0" tint="-0.499984740745262"/>
      </right>
      <top style="thin">
        <color theme="0" tint="-0.24994659260841701"/>
      </top>
      <bottom style="medium">
        <color theme="0" tint="-0.24994659260841701"/>
      </bottom>
      <diagonal/>
    </border>
    <border>
      <left/>
      <right style="medium">
        <color theme="0" tint="-0.499984740745262"/>
      </right>
      <top style="medium">
        <color theme="0" tint="-0.24994659260841701"/>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top style="medium">
        <color theme="0" tint="-0.24994659260841701"/>
      </top>
      <bottom/>
      <diagonal/>
    </border>
    <border>
      <left style="medium">
        <color theme="0" tint="-0.499984740745262"/>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499984740745262"/>
      </right>
      <top style="medium">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theme="0" tint="-0.24994659260841701"/>
      </left>
      <right style="thick">
        <color theme="0" tint="-0.499984740745262"/>
      </right>
      <top/>
      <bottom/>
      <diagonal/>
    </border>
    <border>
      <left style="medium">
        <color theme="8" tint="0.59996337778862885"/>
      </left>
      <right style="thick">
        <color theme="0" tint="-0.499984740745262"/>
      </right>
      <top/>
      <bottom/>
      <diagonal/>
    </border>
    <border>
      <left style="thick">
        <color theme="0" tint="-0.499984740745262"/>
      </left>
      <right/>
      <top style="medium">
        <color theme="0" tint="-0.24994659260841701"/>
      </top>
      <bottom style="medium">
        <color theme="0" tint="-0.24994659260841701"/>
      </bottom>
      <diagonal/>
    </border>
    <border>
      <left style="medium">
        <color theme="0" tint="-0.24994659260841701"/>
      </left>
      <right style="thick">
        <color theme="0" tint="-0.499984740745262"/>
      </right>
      <top style="medium">
        <color theme="0" tint="-0.24994659260841701"/>
      </top>
      <bottom style="medium">
        <color theme="0" tint="-0.24994659260841701"/>
      </bottom>
      <diagonal/>
    </border>
    <border>
      <left/>
      <right style="thick">
        <color theme="0" tint="-0.499984740745262"/>
      </right>
      <top style="medium">
        <color theme="0" tint="-0.24994659260841701"/>
      </top>
      <bottom style="medium">
        <color theme="0" tint="-0.24994659260841701"/>
      </bottom>
      <diagonal/>
    </border>
    <border>
      <left style="thick">
        <color theme="0" tint="-0.499984740745262"/>
      </left>
      <right/>
      <top style="medium">
        <color theme="0" tint="-0.24994659260841701"/>
      </top>
      <bottom/>
      <diagonal/>
    </border>
    <border>
      <left/>
      <right style="thick">
        <color theme="0" tint="-0.499984740745262"/>
      </right>
      <top style="medium">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right style="thick">
        <color theme="0" tint="-0.499984740745262"/>
      </right>
      <top style="medium">
        <color theme="0" tint="-0.24994659260841701"/>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medium">
        <color theme="8" tint="-0.499984740745262"/>
      </right>
      <top style="thin">
        <color theme="8" tint="-0.499984740745262"/>
      </top>
      <bottom/>
      <diagonal/>
    </border>
    <border>
      <left style="medium">
        <color theme="8" tint="-0.499984740745262"/>
      </left>
      <right style="thin">
        <color theme="8" tint="-0.499984740745262"/>
      </right>
      <top/>
      <bottom style="medium">
        <color theme="8" tint="-0.499984740745262"/>
      </bottom>
      <diagonal/>
    </border>
    <border>
      <left style="thin">
        <color theme="8" tint="-0.499984740745262"/>
      </left>
      <right style="thin">
        <color theme="8" tint="-0.499984740745262"/>
      </right>
      <top/>
      <bottom style="medium">
        <color theme="8" tint="-0.499984740745262"/>
      </bottom>
      <diagonal/>
    </border>
    <border>
      <left style="thin">
        <color theme="8" tint="-0.499984740745262"/>
      </left>
      <right style="medium">
        <color theme="8" tint="-0.499984740745262"/>
      </right>
      <top/>
      <bottom style="medium">
        <color theme="8" tint="-0.499984740745262"/>
      </bottom>
      <diagonal/>
    </border>
    <border>
      <left style="medium">
        <color theme="0" tint="-0.24994659260841701"/>
      </left>
      <right/>
      <top style="thin">
        <color theme="0" tint="-0.24994659260841701"/>
      </top>
      <bottom style="thin">
        <color theme="0" tint="-0.24994659260841701"/>
      </bottom>
      <diagonal/>
    </border>
  </borders>
  <cellStyleXfs count="7">
    <xf numFmtId="0" fontId="0" fillId="0" borderId="0"/>
    <xf numFmtId="0" fontId="9" fillId="0" borderId="0"/>
    <xf numFmtId="9" fontId="10" fillId="0" borderId="0" applyFont="0" applyFill="0" applyBorder="0" applyAlignment="0" applyProtection="0"/>
    <xf numFmtId="0" fontId="9" fillId="0" borderId="0"/>
    <xf numFmtId="0" fontId="10" fillId="0" borderId="0"/>
    <xf numFmtId="0" fontId="27" fillId="0" borderId="0"/>
    <xf numFmtId="0" fontId="9" fillId="0" borderId="0"/>
  </cellStyleXfs>
  <cellXfs count="180">
    <xf numFmtId="0" fontId="0" fillId="0" borderId="0" xfId="0"/>
    <xf numFmtId="0" fontId="1" fillId="0" borderId="0" xfId="0" applyFont="1"/>
    <xf numFmtId="0" fontId="17" fillId="0" borderId="0" xfId="0" applyFont="1"/>
    <xf numFmtId="0" fontId="3" fillId="6" borderId="0" xfId="0" applyFont="1" applyFill="1" applyAlignment="1">
      <alignment horizontal="center" vertical="center" wrapText="1"/>
    </xf>
    <xf numFmtId="0" fontId="8" fillId="0" borderId="0" xfId="0" applyFont="1"/>
    <xf numFmtId="0" fontId="2" fillId="2" borderId="1" xfId="0" applyFont="1" applyFill="1" applyBorder="1"/>
    <xf numFmtId="0" fontId="2" fillId="2" borderId="2" xfId="0" applyFont="1" applyFill="1" applyBorder="1"/>
    <xf numFmtId="0" fontId="5" fillId="3" borderId="3" xfId="0" applyFont="1" applyFill="1" applyBorder="1" applyAlignment="1">
      <alignment horizontal="center" vertical="center"/>
    </xf>
    <xf numFmtId="0" fontId="25" fillId="0" borderId="16" xfId="0" applyFont="1" applyBorder="1" applyAlignment="1">
      <alignment vertical="top" wrapText="1"/>
    </xf>
    <xf numFmtId="0" fontId="25" fillId="0" borderId="17" xfId="0" applyFont="1" applyBorder="1" applyAlignment="1">
      <alignment vertical="top" wrapText="1"/>
    </xf>
    <xf numFmtId="0" fontId="5" fillId="0" borderId="8"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wrapText="1"/>
    </xf>
    <xf numFmtId="0" fontId="6" fillId="14" borderId="0" xfId="0" applyFont="1" applyFill="1"/>
    <xf numFmtId="0" fontId="29" fillId="7" borderId="5" xfId="0" applyFont="1" applyFill="1" applyBorder="1"/>
    <xf numFmtId="0" fontId="1" fillId="0" borderId="0" xfId="0" applyFont="1" applyAlignment="1">
      <alignment horizontal="center" vertical="center"/>
    </xf>
    <xf numFmtId="0" fontId="1" fillId="0" borderId="0" xfId="0" applyFont="1" applyAlignment="1">
      <alignment horizontal="left" vertical="center" wrapText="1"/>
    </xf>
    <xf numFmtId="0" fontId="29" fillId="7" borderId="30" xfId="0" applyFont="1" applyFill="1" applyBorder="1"/>
    <xf numFmtId="44" fontId="5" fillId="11" borderId="38" xfId="0" applyNumberFormat="1" applyFont="1" applyFill="1" applyBorder="1" applyAlignment="1">
      <alignment vertical="center"/>
    </xf>
    <xf numFmtId="44" fontId="5" fillId="13" borderId="38" xfId="0" applyNumberFormat="1" applyFont="1" applyFill="1" applyBorder="1" applyAlignment="1">
      <alignment vertical="center"/>
    </xf>
    <xf numFmtId="0" fontId="2" fillId="2" borderId="35" xfId="0" applyFont="1" applyFill="1" applyBorder="1" applyAlignment="1">
      <alignment horizontal="center" wrapText="1"/>
    </xf>
    <xf numFmtId="0" fontId="5" fillId="3" borderId="29" xfId="0" applyFont="1" applyFill="1" applyBorder="1"/>
    <xf numFmtId="44" fontId="4" fillId="5" borderId="29" xfId="0" applyNumberFormat="1" applyFont="1" applyFill="1" applyBorder="1"/>
    <xf numFmtId="0" fontId="1" fillId="0" borderId="28" xfId="0" applyFont="1" applyBorder="1" applyAlignment="1">
      <alignment horizontal="right" wrapText="1"/>
    </xf>
    <xf numFmtId="0" fontId="1" fillId="0" borderId="30" xfId="0" applyFont="1" applyBorder="1"/>
    <xf numFmtId="0" fontId="1" fillId="0" borderId="43" xfId="0" applyFont="1" applyBorder="1" applyAlignment="1">
      <alignment horizontal="right" wrapText="1"/>
    </xf>
    <xf numFmtId="0" fontId="25" fillId="6" borderId="44" xfId="0" applyFont="1" applyFill="1" applyBorder="1" applyAlignment="1">
      <alignment horizontal="center" vertical="top" wrapText="1"/>
    </xf>
    <xf numFmtId="0" fontId="25" fillId="11" borderId="46" xfId="0" applyFont="1" applyFill="1" applyBorder="1" applyAlignment="1">
      <alignment horizontal="center" vertical="top" wrapText="1"/>
    </xf>
    <xf numFmtId="0" fontId="25" fillId="13" borderId="46" xfId="0" applyFont="1" applyFill="1" applyBorder="1" applyAlignment="1">
      <alignment horizontal="center" vertical="top" wrapText="1"/>
    </xf>
    <xf numFmtId="0" fontId="25" fillId="0" borderId="48" xfId="0" applyFont="1" applyBorder="1" applyAlignment="1">
      <alignment vertical="top" wrapText="1"/>
    </xf>
    <xf numFmtId="0" fontId="0" fillId="0" borderId="54" xfId="0" applyBorder="1"/>
    <xf numFmtId="0" fontId="12" fillId="4" borderId="56" xfId="0" applyFont="1" applyFill="1" applyBorder="1" applyAlignment="1">
      <alignment horizontal="center" vertical="center" wrapText="1"/>
    </xf>
    <xf numFmtId="44" fontId="13" fillId="10" borderId="57" xfId="0" applyNumberFormat="1" applyFont="1" applyFill="1" applyBorder="1" applyAlignment="1">
      <alignment horizontal="center" wrapText="1"/>
    </xf>
    <xf numFmtId="0" fontId="15" fillId="4" borderId="55" xfId="0" applyFont="1" applyFill="1" applyBorder="1" applyAlignment="1">
      <alignment horizontal="center"/>
    </xf>
    <xf numFmtId="0" fontId="1" fillId="0" borderId="54" xfId="0" applyFont="1" applyBorder="1"/>
    <xf numFmtId="2" fontId="1" fillId="7" borderId="57" xfId="2" applyNumberFormat="1" applyFont="1" applyFill="1" applyBorder="1" applyProtection="1">
      <protection locked="0"/>
    </xf>
    <xf numFmtId="164" fontId="1" fillId="0" borderId="57" xfId="0" applyNumberFormat="1" applyFont="1" applyBorder="1"/>
    <xf numFmtId="0" fontId="1" fillId="5" borderId="54" xfId="0" applyFont="1" applyFill="1" applyBorder="1"/>
    <xf numFmtId="0" fontId="1" fillId="5" borderId="0" xfId="0" applyFont="1" applyFill="1"/>
    <xf numFmtId="0" fontId="1" fillId="5" borderId="57" xfId="0" applyFont="1" applyFill="1" applyBorder="1"/>
    <xf numFmtId="0" fontId="0" fillId="11" borderId="54" xfId="0" applyFill="1" applyBorder="1"/>
    <xf numFmtId="0" fontId="0" fillId="11" borderId="0" xfId="0" applyFill="1"/>
    <xf numFmtId="164" fontId="1" fillId="5" borderId="57" xfId="0" applyNumberFormat="1" applyFont="1" applyFill="1" applyBorder="1"/>
    <xf numFmtId="44" fontId="18" fillId="12" borderId="59" xfId="0" applyNumberFormat="1" applyFont="1" applyFill="1" applyBorder="1"/>
    <xf numFmtId="0" fontId="1" fillId="0" borderId="61" xfId="0" applyFont="1" applyBorder="1" applyAlignment="1">
      <alignment horizontal="right"/>
    </xf>
    <xf numFmtId="0" fontId="1" fillId="0" borderId="54" xfId="0" applyFont="1" applyBorder="1" applyAlignment="1">
      <alignment horizontal="right"/>
    </xf>
    <xf numFmtId="0" fontId="1" fillId="7" borderId="54" xfId="0" applyFont="1" applyFill="1" applyBorder="1" applyAlignment="1">
      <alignment horizontal="left"/>
    </xf>
    <xf numFmtId="0" fontId="1" fillId="7" borderId="0" xfId="0" applyFont="1" applyFill="1" applyAlignment="1">
      <alignment horizontal="left"/>
    </xf>
    <xf numFmtId="0" fontId="0" fillId="7" borderId="55" xfId="0" applyFill="1" applyBorder="1"/>
    <xf numFmtId="0" fontId="1" fillId="9" borderId="54" xfId="0" applyFont="1" applyFill="1" applyBorder="1" applyAlignment="1">
      <alignment horizontal="left"/>
    </xf>
    <xf numFmtId="0" fontId="1" fillId="9" borderId="0" xfId="0" applyFont="1" applyFill="1" applyAlignment="1">
      <alignment horizontal="left"/>
    </xf>
    <xf numFmtId="0" fontId="0" fillId="9" borderId="55" xfId="0" applyFill="1" applyBorder="1"/>
    <xf numFmtId="44" fontId="7" fillId="6" borderId="37" xfId="0" applyNumberFormat="1" applyFont="1" applyFill="1" applyBorder="1"/>
    <xf numFmtId="0" fontId="35" fillId="0" borderId="20" xfId="0" applyFont="1" applyBorder="1" applyAlignment="1">
      <alignment horizontal="center" vertical="center"/>
    </xf>
    <xf numFmtId="0" fontId="35" fillId="0" borderId="20" xfId="0" applyFont="1" applyBorder="1" applyAlignment="1">
      <alignment vertical="center" wrapText="1"/>
    </xf>
    <xf numFmtId="0" fontId="32" fillId="2" borderId="68" xfId="0" applyFont="1" applyFill="1" applyBorder="1" applyAlignment="1">
      <alignment horizontal="left" wrapText="1"/>
    </xf>
    <xf numFmtId="0" fontId="32" fillId="2" borderId="69" xfId="0" applyFont="1" applyFill="1" applyBorder="1" applyAlignment="1">
      <alignment horizontal="left" wrapText="1"/>
    </xf>
    <xf numFmtId="0" fontId="32" fillId="2" borderId="69" xfId="0" applyFont="1" applyFill="1" applyBorder="1" applyAlignment="1">
      <alignment horizontal="center" wrapText="1"/>
    </xf>
    <xf numFmtId="164" fontId="32" fillId="2" borderId="69" xfId="0" applyNumberFormat="1" applyFont="1" applyFill="1" applyBorder="1" applyAlignment="1">
      <alignment horizontal="center" wrapText="1"/>
    </xf>
    <xf numFmtId="164" fontId="32" fillId="2" borderId="70" xfId="0" applyNumberFormat="1" applyFont="1" applyFill="1" applyBorder="1" applyAlignment="1">
      <alignment horizontal="center" wrapText="1"/>
    </xf>
    <xf numFmtId="0" fontId="16" fillId="2" borderId="71" xfId="0" applyFont="1" applyFill="1" applyBorder="1" applyAlignment="1">
      <alignment horizontal="center" vertical="center"/>
    </xf>
    <xf numFmtId="0" fontId="35" fillId="0" borderId="19" xfId="0" applyFont="1" applyBorder="1" applyAlignment="1">
      <alignment horizontal="center" vertical="center"/>
    </xf>
    <xf numFmtId="164" fontId="35" fillId="0" borderId="21" xfId="0" applyNumberFormat="1" applyFont="1" applyBorder="1" applyAlignment="1">
      <alignment vertical="center"/>
    </xf>
    <xf numFmtId="164" fontId="35" fillId="5" borderId="20" xfId="0" applyNumberFormat="1" applyFont="1" applyFill="1" applyBorder="1" applyAlignment="1" applyProtection="1">
      <alignment horizontal="center" vertical="center"/>
      <protection locked="0"/>
    </xf>
    <xf numFmtId="0" fontId="21" fillId="2" borderId="0" xfId="0" applyFont="1" applyFill="1" applyAlignment="1">
      <alignment vertical="top" wrapText="1"/>
    </xf>
    <xf numFmtId="0" fontId="38" fillId="2" borderId="29" xfId="0" applyFont="1" applyFill="1" applyBorder="1" applyAlignment="1">
      <alignment vertical="center" wrapText="1"/>
    </xf>
    <xf numFmtId="0" fontId="21" fillId="2" borderId="0" xfId="0" applyFont="1" applyFill="1" applyAlignment="1">
      <alignment vertical="center" wrapText="1"/>
    </xf>
    <xf numFmtId="0" fontId="21" fillId="2" borderId="0" xfId="0" quotePrefix="1" applyFont="1" applyFill="1" applyAlignment="1">
      <alignment vertical="center" wrapText="1"/>
    </xf>
    <xf numFmtId="0" fontId="1" fillId="16" borderId="0" xfId="0" applyFont="1" applyFill="1"/>
    <xf numFmtId="0" fontId="26" fillId="15" borderId="46" xfId="0" applyFont="1" applyFill="1" applyBorder="1" applyAlignment="1">
      <alignment horizontal="center" vertical="top" wrapText="1"/>
    </xf>
    <xf numFmtId="0" fontId="25" fillId="16" borderId="47" xfId="0" applyFont="1" applyFill="1" applyBorder="1" applyAlignment="1">
      <alignment horizontal="center" vertical="top" wrapText="1"/>
    </xf>
    <xf numFmtId="0" fontId="2" fillId="2" borderId="51" xfId="0" applyFont="1" applyFill="1" applyBorder="1" applyAlignment="1">
      <alignment vertical="top" wrapText="1"/>
    </xf>
    <xf numFmtId="0" fontId="2" fillId="2" borderId="54" xfId="0" applyFont="1" applyFill="1" applyBorder="1" applyAlignment="1">
      <alignment vertical="top" wrapText="1"/>
    </xf>
    <xf numFmtId="0" fontId="2" fillId="2" borderId="0" xfId="0" applyFont="1" applyFill="1" applyAlignment="1">
      <alignment vertical="top" wrapText="1"/>
    </xf>
    <xf numFmtId="0" fontId="21" fillId="2" borderId="55" xfId="0" applyFont="1" applyFill="1" applyBorder="1" applyAlignment="1">
      <alignment vertical="top" wrapText="1"/>
    </xf>
    <xf numFmtId="0" fontId="2" fillId="2" borderId="54" xfId="0" applyFont="1" applyFill="1" applyBorder="1" applyAlignment="1">
      <alignment vertical="top"/>
    </xf>
    <xf numFmtId="0" fontId="2" fillId="2" borderId="0" xfId="0" applyFont="1" applyFill="1" applyAlignment="1">
      <alignment vertical="top"/>
    </xf>
    <xf numFmtId="0" fontId="21" fillId="2" borderId="55" xfId="0" applyFont="1" applyFill="1" applyBorder="1" applyAlignment="1">
      <alignment vertical="center" wrapText="1"/>
    </xf>
    <xf numFmtId="0" fontId="2" fillId="2" borderId="0" xfId="0" quotePrefix="1" applyFont="1" applyFill="1" applyAlignment="1">
      <alignment vertical="top" wrapText="1"/>
    </xf>
    <xf numFmtId="0" fontId="21" fillId="2" borderId="55" xfId="0" quotePrefix="1" applyFont="1" applyFill="1" applyBorder="1" applyAlignment="1">
      <alignment vertical="center" wrapText="1"/>
    </xf>
    <xf numFmtId="0" fontId="2" fillId="15" borderId="54" xfId="0" applyFont="1" applyFill="1" applyBorder="1"/>
    <xf numFmtId="0" fontId="2" fillId="15" borderId="0" xfId="0" applyFont="1" applyFill="1"/>
    <xf numFmtId="164" fontId="2" fillId="15" borderId="57" xfId="0" applyNumberFormat="1" applyFont="1" applyFill="1" applyBorder="1"/>
    <xf numFmtId="44" fontId="21" fillId="15" borderId="42" xfId="0" applyNumberFormat="1" applyFont="1" applyFill="1" applyBorder="1"/>
    <xf numFmtId="0" fontId="21" fillId="15" borderId="14" xfId="0" applyFont="1" applyFill="1" applyBorder="1" applyAlignment="1">
      <alignment horizontal="left" vertical="top"/>
    </xf>
    <xf numFmtId="0" fontId="21" fillId="15" borderId="74" xfId="0" applyFont="1" applyFill="1" applyBorder="1" applyAlignment="1">
      <alignment horizontal="center" vertical="top"/>
    </xf>
    <xf numFmtId="0" fontId="39" fillId="16" borderId="54" xfId="0" applyFont="1" applyFill="1" applyBorder="1"/>
    <xf numFmtId="0" fontId="39" fillId="16" borderId="0" xfId="0" applyFont="1" applyFill="1"/>
    <xf numFmtId="164" fontId="39" fillId="16" borderId="57" xfId="0" applyNumberFormat="1" applyFont="1" applyFill="1" applyBorder="1"/>
    <xf numFmtId="3" fontId="35" fillId="0" borderId="20" xfId="0" applyNumberFormat="1" applyFont="1" applyBorder="1" applyAlignment="1">
      <alignment horizontal="center" vertical="center"/>
    </xf>
    <xf numFmtId="164" fontId="18" fillId="0" borderId="73" xfId="0" applyNumberFormat="1" applyFont="1" applyBorder="1" applyAlignment="1">
      <alignment horizontal="center" vertical="center"/>
    </xf>
    <xf numFmtId="0" fontId="20" fillId="15" borderId="61" xfId="0" applyFont="1" applyFill="1" applyBorder="1" applyAlignment="1">
      <alignment horizontal="left"/>
    </xf>
    <xf numFmtId="0" fontId="20" fillId="15" borderId="2" xfId="0" applyFont="1" applyFill="1" applyBorder="1" applyAlignment="1">
      <alignment horizontal="left"/>
    </xf>
    <xf numFmtId="0" fontId="11" fillId="15" borderId="64" xfId="0" applyFont="1" applyFill="1" applyBorder="1"/>
    <xf numFmtId="0" fontId="41" fillId="16" borderId="65" xfId="0" applyFont="1" applyFill="1" applyBorder="1"/>
    <xf numFmtId="0" fontId="41" fillId="16" borderId="66" xfId="0" applyFont="1" applyFill="1" applyBorder="1"/>
    <xf numFmtId="0" fontId="43" fillId="16" borderId="67" xfId="0" applyFont="1" applyFill="1" applyBorder="1"/>
    <xf numFmtId="0" fontId="21" fillId="15" borderId="3" xfId="0" applyFont="1" applyFill="1" applyBorder="1" applyAlignment="1">
      <alignment horizontal="center" vertical="top"/>
    </xf>
    <xf numFmtId="0" fontId="21" fillId="15" borderId="0" xfId="0" applyFont="1" applyFill="1" applyAlignment="1">
      <alignment horizontal="left" vertical="top"/>
    </xf>
    <xf numFmtId="44" fontId="21" fillId="15" borderId="29" xfId="0" applyNumberFormat="1" applyFont="1" applyFill="1" applyBorder="1"/>
    <xf numFmtId="0" fontId="39" fillId="16" borderId="0" xfId="0" applyFont="1" applyFill="1" applyAlignment="1">
      <alignment horizontal="left" vertical="top"/>
    </xf>
    <xf numFmtId="44" fontId="21" fillId="16" borderId="29" xfId="0" applyNumberFormat="1" applyFont="1" applyFill="1" applyBorder="1"/>
    <xf numFmtId="0" fontId="28" fillId="16" borderId="3" xfId="0" applyFont="1" applyFill="1" applyBorder="1" applyAlignment="1">
      <alignment horizontal="center" vertical="center"/>
    </xf>
    <xf numFmtId="0" fontId="28" fillId="16" borderId="6" xfId="0" applyFont="1" applyFill="1" applyBorder="1" applyAlignment="1">
      <alignment horizontal="center" vertical="center"/>
    </xf>
    <xf numFmtId="0" fontId="39" fillId="16" borderId="7" xfId="0" applyFont="1" applyFill="1" applyBorder="1" applyAlignment="1">
      <alignment horizontal="left" vertical="top"/>
    </xf>
    <xf numFmtId="44" fontId="21" fillId="16" borderId="33" xfId="0" applyNumberFormat="1" applyFont="1" applyFill="1" applyBorder="1"/>
    <xf numFmtId="0" fontId="28" fillId="17" borderId="6" xfId="0" applyFont="1" applyFill="1" applyBorder="1" applyAlignment="1">
      <alignment horizontal="left" vertical="center"/>
    </xf>
    <xf numFmtId="0" fontId="28" fillId="17" borderId="7" xfId="0" applyFont="1" applyFill="1" applyBorder="1" applyAlignment="1">
      <alignment horizontal="left" vertical="center"/>
    </xf>
    <xf numFmtId="0" fontId="28" fillId="17" borderId="33" xfId="0" applyFont="1" applyFill="1" applyBorder="1" applyAlignment="1">
      <alignment horizontal="left" vertical="center"/>
    </xf>
    <xf numFmtId="0" fontId="14" fillId="16" borderId="32" xfId="0" applyFont="1" applyFill="1" applyBorder="1" applyAlignment="1">
      <alignment horizontal="center" vertical="center" wrapText="1"/>
    </xf>
    <xf numFmtId="0" fontId="14" fillId="16" borderId="7" xfId="0" applyFont="1" applyFill="1" applyBorder="1" applyAlignment="1">
      <alignment horizontal="center" vertical="center"/>
    </xf>
    <xf numFmtId="0" fontId="14" fillId="16" borderId="33" xfId="0" applyFont="1" applyFill="1" applyBorder="1" applyAlignment="1">
      <alignment horizontal="center" vertical="center"/>
    </xf>
    <xf numFmtId="0" fontId="30" fillId="7" borderId="32" xfId="0" applyFont="1" applyFill="1" applyBorder="1" applyAlignment="1">
      <alignment horizontal="center" wrapText="1"/>
    </xf>
    <xf numFmtId="0" fontId="30" fillId="7" borderId="7" xfId="0" applyFont="1" applyFill="1" applyBorder="1" applyAlignment="1">
      <alignment horizontal="center" wrapText="1"/>
    </xf>
    <xf numFmtId="0" fontId="30" fillId="7" borderId="33" xfId="0" applyFont="1" applyFill="1" applyBorder="1" applyAlignment="1">
      <alignment horizontal="center" wrapText="1"/>
    </xf>
    <xf numFmtId="0" fontId="21" fillId="2" borderId="28"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26" xfId="0" applyFont="1" applyFill="1" applyBorder="1" applyAlignment="1">
      <alignment horizontal="left" vertical="top" wrapText="1"/>
    </xf>
    <xf numFmtId="0" fontId="21" fillId="2" borderId="27" xfId="0" applyFont="1" applyFill="1" applyBorder="1" applyAlignment="1">
      <alignment horizontal="left" vertical="top" wrapText="1"/>
    </xf>
    <xf numFmtId="0" fontId="21" fillId="2" borderId="25" xfId="0" applyFont="1" applyFill="1" applyBorder="1" applyAlignment="1">
      <alignment horizontal="left" vertical="top" wrapText="1"/>
    </xf>
    <xf numFmtId="0" fontId="21" fillId="2" borderId="28" xfId="0" applyFont="1" applyFill="1" applyBorder="1" applyAlignment="1">
      <alignment horizontal="left" vertical="center"/>
    </xf>
    <xf numFmtId="0" fontId="21" fillId="2" borderId="0" xfId="0" applyFont="1" applyFill="1" applyAlignment="1">
      <alignment horizontal="left" vertical="center"/>
    </xf>
    <xf numFmtId="0" fontId="21" fillId="2" borderId="28" xfId="0" applyFont="1" applyFill="1" applyBorder="1" applyAlignment="1">
      <alignment horizontal="left" vertical="center" wrapText="1"/>
    </xf>
    <xf numFmtId="0" fontId="21" fillId="2" borderId="0" xfId="0" applyFont="1" applyFill="1" applyAlignment="1">
      <alignment horizontal="left" vertical="center" wrapText="1"/>
    </xf>
    <xf numFmtId="0" fontId="34" fillId="9" borderId="5" xfId="0" applyFont="1" applyFill="1" applyBorder="1" applyAlignment="1" applyProtection="1">
      <alignment horizontal="center"/>
      <protection locked="0"/>
    </xf>
    <xf numFmtId="0" fontId="34" fillId="9" borderId="31" xfId="0" applyFont="1" applyFill="1" applyBorder="1" applyAlignment="1" applyProtection="1">
      <alignment horizontal="center"/>
      <protection locked="0"/>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37" fillId="0" borderId="34" xfId="0" applyFont="1" applyBorder="1" applyAlignment="1">
      <alignment horizontal="center" vertical="center" textRotation="90" wrapText="1"/>
    </xf>
    <xf numFmtId="0" fontId="37" fillId="0" borderId="36" xfId="0" applyFont="1" applyBorder="1" applyAlignment="1">
      <alignment horizontal="center" vertical="center" textRotation="90" wrapText="1"/>
    </xf>
    <xf numFmtId="0" fontId="37" fillId="0" borderId="39" xfId="0" applyFont="1" applyBorder="1" applyAlignment="1">
      <alignment horizontal="center" vertical="center" textRotation="90" wrapText="1"/>
    </xf>
    <xf numFmtId="0" fontId="25" fillId="0" borderId="18" xfId="0" applyFont="1" applyBorder="1" applyAlignment="1">
      <alignment horizontal="left" vertical="top" wrapText="1"/>
    </xf>
    <xf numFmtId="0" fontId="25" fillId="0" borderId="42" xfId="0" applyFont="1" applyBorder="1" applyAlignment="1">
      <alignment horizontal="left" vertical="top" wrapText="1"/>
    </xf>
    <xf numFmtId="0" fontId="25" fillId="0" borderId="49" xfId="0" applyFont="1" applyBorder="1" applyAlignment="1">
      <alignment horizontal="left" vertical="top" wrapText="1"/>
    </xf>
    <xf numFmtId="0" fontId="25" fillId="0" borderId="50" xfId="0" applyFont="1" applyBorder="1" applyAlignment="1">
      <alignment horizontal="left" vertical="top" wrapText="1"/>
    </xf>
    <xf numFmtId="0" fontId="3" fillId="6" borderId="3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23" fillId="0" borderId="30" xfId="0" applyFont="1" applyBorder="1" applyAlignment="1">
      <alignment horizontal="left" vertical="top" wrapText="1"/>
    </xf>
    <xf numFmtId="0" fontId="23" fillId="0" borderId="5" xfId="0" applyFont="1" applyBorder="1" applyAlignment="1">
      <alignment horizontal="left" vertical="top" wrapText="1"/>
    </xf>
    <xf numFmtId="0" fontId="23" fillId="0" borderId="31" xfId="0" applyFont="1" applyBorder="1" applyAlignment="1">
      <alignment horizontal="left" vertical="top" wrapText="1"/>
    </xf>
    <xf numFmtId="0" fontId="25" fillId="0" borderId="16" xfId="0" applyFont="1" applyBorder="1" applyAlignment="1">
      <alignment horizontal="left" vertical="top" wrapText="1"/>
    </xf>
    <xf numFmtId="0" fontId="25" fillId="0" borderId="45" xfId="0" applyFont="1" applyBorder="1" applyAlignment="1">
      <alignment horizontal="left" vertical="top" wrapText="1"/>
    </xf>
    <xf numFmtId="14" fontId="33" fillId="0" borderId="14" xfId="0" applyNumberFormat="1" applyFont="1" applyBorder="1" applyAlignment="1" applyProtection="1">
      <alignment horizontal="center"/>
      <protection locked="0"/>
    </xf>
    <xf numFmtId="0" fontId="33" fillId="0" borderId="14" xfId="0" applyFont="1" applyBorder="1" applyAlignment="1" applyProtection="1">
      <alignment horizontal="center"/>
      <protection locked="0"/>
    </xf>
    <xf numFmtId="0" fontId="33" fillId="0" borderId="42" xfId="0" applyFont="1" applyBorder="1" applyAlignment="1" applyProtection="1">
      <alignment horizontal="center"/>
      <protection locked="0"/>
    </xf>
    <xf numFmtId="0" fontId="33" fillId="0" borderId="15" xfId="0" applyFont="1" applyBorder="1" applyAlignment="1" applyProtection="1">
      <alignment horizontal="center"/>
      <protection locked="0"/>
    </xf>
    <xf numFmtId="0" fontId="33" fillId="0" borderId="40" xfId="0" applyFont="1" applyBorder="1" applyAlignment="1" applyProtection="1">
      <alignment horizontal="center"/>
      <protection locked="0"/>
    </xf>
    <xf numFmtId="0" fontId="33" fillId="0" borderId="13" xfId="0" applyFont="1" applyBorder="1" applyAlignment="1" applyProtection="1">
      <alignment horizontal="center"/>
      <protection locked="0"/>
    </xf>
    <xf numFmtId="0" fontId="33" fillId="0" borderId="41" xfId="0" applyFont="1" applyBorder="1" applyAlignment="1" applyProtection="1">
      <alignment horizontal="center"/>
      <protection locked="0"/>
    </xf>
    <xf numFmtId="0" fontId="3" fillId="6" borderId="32" xfId="0" applyFont="1" applyFill="1" applyBorder="1" applyAlignment="1">
      <alignment horizontal="center" wrapText="1"/>
    </xf>
    <xf numFmtId="0" fontId="3" fillId="6" borderId="7" xfId="0" applyFont="1" applyFill="1" applyBorder="1" applyAlignment="1">
      <alignment horizontal="center" wrapText="1"/>
    </xf>
    <xf numFmtId="0" fontId="3" fillId="6" borderId="33" xfId="0" applyFont="1" applyFill="1" applyBorder="1" applyAlignment="1">
      <alignment horizontal="center" wrapText="1"/>
    </xf>
    <xf numFmtId="0" fontId="2" fillId="2" borderId="52" xfId="0" applyFont="1" applyFill="1" applyBorder="1" applyAlignment="1">
      <alignment horizontal="left" vertical="top" wrapText="1"/>
    </xf>
    <xf numFmtId="0" fontId="2" fillId="2" borderId="53" xfId="0" applyFont="1" applyFill="1" applyBorder="1" applyAlignment="1">
      <alignment horizontal="left" vertical="top" wrapText="1"/>
    </xf>
    <xf numFmtId="0" fontId="3" fillId="6" borderId="58" xfId="0" applyFont="1" applyFill="1" applyBorder="1" applyAlignment="1">
      <alignment horizontal="center" vertical="center" wrapText="1"/>
    </xf>
    <xf numFmtId="0" fontId="3" fillId="6" borderId="60" xfId="0" applyFont="1" applyFill="1" applyBorder="1" applyAlignment="1">
      <alignment horizontal="center" vertical="center" wrapText="1"/>
    </xf>
    <xf numFmtId="0" fontId="19" fillId="0" borderId="58" xfId="0" applyFont="1" applyBorder="1" applyAlignment="1">
      <alignment horizontal="left" vertical="center" wrapText="1"/>
    </xf>
    <xf numFmtId="0" fontId="19" fillId="0" borderId="7" xfId="0" applyFont="1" applyBorder="1" applyAlignment="1">
      <alignment horizontal="left" vertical="center" wrapText="1"/>
    </xf>
    <xf numFmtId="0" fontId="19" fillId="0" borderId="60" xfId="0" applyFont="1" applyBorder="1" applyAlignment="1">
      <alignment horizontal="left" vertical="center" wrapText="1"/>
    </xf>
    <xf numFmtId="0" fontId="0" fillId="0" borderId="54" xfId="0" applyBorder="1" applyAlignment="1">
      <alignment horizontal="center"/>
    </xf>
    <xf numFmtId="0" fontId="0" fillId="0" borderId="0" xfId="0" applyAlignment="1">
      <alignment horizontal="center"/>
    </xf>
    <xf numFmtId="0" fontId="0" fillId="0" borderId="55" xfId="0" applyBorder="1" applyAlignment="1">
      <alignment horizontal="center"/>
    </xf>
    <xf numFmtId="0" fontId="14" fillId="8" borderId="54"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8" borderId="55" xfId="0" applyFont="1" applyFill="1" applyBorder="1" applyAlignment="1">
      <alignment horizontal="center" vertical="center" wrapText="1"/>
    </xf>
    <xf numFmtId="0" fontId="18" fillId="12" borderId="58" xfId="0" applyFont="1" applyFill="1" applyBorder="1" applyAlignment="1">
      <alignment horizontal="right"/>
    </xf>
    <xf numFmtId="0" fontId="18" fillId="12" borderId="12" xfId="0" applyFont="1" applyFill="1" applyBorder="1" applyAlignment="1">
      <alignment horizontal="right"/>
    </xf>
    <xf numFmtId="0" fontId="1" fillId="0" borderId="13" xfId="0" applyFont="1" applyBorder="1" applyAlignment="1" applyProtection="1">
      <alignment horizontal="center"/>
      <protection locked="0"/>
    </xf>
    <xf numFmtId="0" fontId="1" fillId="0" borderId="62" xfId="0" applyFont="1" applyBorder="1" applyAlignment="1" applyProtection="1">
      <alignment horizontal="center"/>
      <protection locked="0"/>
    </xf>
    <xf numFmtId="14" fontId="1" fillId="0" borderId="14" xfId="0" applyNumberFormat="1" applyFont="1" applyBorder="1" applyAlignment="1" applyProtection="1">
      <alignment horizontal="center"/>
      <protection locked="0"/>
    </xf>
    <xf numFmtId="0" fontId="1" fillId="0" borderId="63" xfId="0" applyFont="1" applyBorder="1" applyAlignment="1" applyProtection="1">
      <alignment horizontal="center"/>
      <protection locked="0"/>
    </xf>
    <xf numFmtId="0" fontId="25"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6" fillId="2" borderId="72" xfId="0" applyFont="1" applyFill="1" applyBorder="1" applyAlignment="1">
      <alignment horizontal="right" vertical="center"/>
    </xf>
  </cellXfs>
  <cellStyles count="7">
    <cellStyle name="Normal" xfId="0" builtinId="0"/>
    <cellStyle name="Normal 2" xfId="1" xr:uid="{00000000-0005-0000-0000-000001000000}"/>
    <cellStyle name="Normal 3" xfId="5" xr:uid="{8166FC30-B863-4B3B-A58F-F7B9A6B2C1B6}"/>
    <cellStyle name="Normal 5" xfId="6" xr:uid="{DBA30AA7-C290-42D7-8771-4937F3BEED30}"/>
    <cellStyle name="Normal 5 2 2" xfId="3" xr:uid="{933CCF73-A968-4520-B8D7-2E9B7A5F8719}"/>
    <cellStyle name="Normal 5 3" xfId="4" xr:uid="{7AF4DFAA-5DCD-446C-924C-8CD46B2DACB3}"/>
    <cellStyle name="Percent" xfId="2" builtinId="5"/>
  </cellStyles>
  <dxfs count="0"/>
  <tableStyles count="0" defaultTableStyle="TableStyleMedium2" defaultPivotStyle="PivotStyleLight16"/>
  <colors>
    <mruColors>
      <color rgb="FFDDD9C4"/>
      <color rgb="FFFFF2C9"/>
      <color rgb="FFFFE48F"/>
      <color rgb="FFFFFFCC"/>
      <color rgb="FFFFFF99"/>
      <color rgb="FFFCD5B4"/>
      <color rgb="FFB7DEE8"/>
      <color rgb="FFC5D9F1"/>
      <color rgb="FFCCC0DA"/>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676275</xdr:colOff>
          <xdr:row>17</xdr:row>
          <xdr:rowOff>0</xdr:rowOff>
        </xdr:from>
        <xdr:to>
          <xdr:col>3</xdr:col>
          <xdr:colOff>981075</xdr:colOff>
          <xdr:row>17</xdr:row>
          <xdr:rowOff>200025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FM_PBC_JLB_Alleys_C1607_MasterBidForm_20240318_DRAFT_Unprotected.xlsx" TargetMode="External"/><Relationship Id="rId1" Type="http://schemas.openxmlformats.org/officeDocument/2006/relationships/externalLinkPath" Target="file:///Q:\Chicago%20Department%20of%20Transportation\Alleys\Package%201\Construction\IFB\FM_PBC_JLB_Alleys_C1607_MasterBidForm_20240318_DRAFT_Unprotec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PBC%20Alley%20Reconstruction%20SP%20Package%201%20No%20Unit%20Prices.xlsx" TargetMode="External"/><Relationship Id="rId1" Type="http://schemas.openxmlformats.org/officeDocument/2006/relationships/externalLinkPath" Target="file:///Q:\Chicago%20Department%20of%20Transportation\Alleys\Package%201\Construction\IFB\PBC%20Alley%20Reconstruction%20SP%20Package%201%20No%20Unit%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dule of Prices"/>
      <sheetName val="BidFormMASTER All Alleys"/>
      <sheetName val="Award Criteria Figure"/>
    </sheetNames>
    <sheetDataSet>
      <sheetData sheetId="0"/>
      <sheetData sheetId="1">
        <row r="16">
          <cell r="D16">
            <v>525000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356A_21-CP#14"/>
      <sheetName val="22356B_22-CP#19"/>
      <sheetName val="22356C_21-CP#39"/>
      <sheetName val="22356D_22-CP#24"/>
      <sheetName val="22-M#6 Send Rev Plans"/>
      <sheetName val="22356F_22-M#17"/>
      <sheetName val="22356G_22-T#2"/>
      <sheetName val="Original Items"/>
      <sheetName val="Original Items Condensed"/>
    </sheetNames>
    <sheetDataSet>
      <sheetData sheetId="0"/>
      <sheetData sheetId="1"/>
      <sheetData sheetId="2"/>
      <sheetData sheetId="3"/>
      <sheetData sheetId="4"/>
      <sheetData sheetId="5"/>
      <sheetData sheetId="6"/>
      <sheetData sheetId="7"/>
      <sheetData sheetId="8">
        <row r="8">
          <cell r="C8" t="str">
            <v>Code Number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
  <sheetViews>
    <sheetView showGridLines="0" tabSelected="1" view="pageBreakPreview" topLeftCell="A2" zoomScaleNormal="100" zoomScaleSheetLayoutView="100" zoomScalePageLayoutView="85" workbookViewId="0">
      <selection activeCell="B20" sqref="B20:D20"/>
    </sheetView>
  </sheetViews>
  <sheetFormatPr defaultRowHeight="16.5" x14ac:dyDescent="0.3"/>
  <cols>
    <col min="1" max="1" width="12" style="1" customWidth="1"/>
    <col min="2" max="2" width="12.5703125" style="1" customWidth="1"/>
    <col min="3" max="3" width="99.28515625" style="1" customWidth="1"/>
    <col min="4" max="4" width="22.42578125" style="1" customWidth="1"/>
    <col min="5" max="16384" width="9.140625" style="1"/>
  </cols>
  <sheetData>
    <row r="1" spans="1:4" ht="41.25" customHeight="1" x14ac:dyDescent="0.3">
      <c r="A1" s="123" t="s">
        <v>9</v>
      </c>
      <c r="B1" s="121"/>
      <c r="C1" s="121" t="s">
        <v>79</v>
      </c>
      <c r="D1" s="122"/>
    </row>
    <row r="2" spans="1:4" ht="60.75" x14ac:dyDescent="0.3">
      <c r="A2" s="119" t="s">
        <v>68</v>
      </c>
      <c r="B2" s="120"/>
      <c r="C2" s="68" t="s">
        <v>78</v>
      </c>
      <c r="D2" s="69"/>
    </row>
    <row r="3" spans="1:4" ht="24" customHeight="1" x14ac:dyDescent="0.3">
      <c r="A3" s="124" t="s">
        <v>10</v>
      </c>
      <c r="B3" s="125"/>
      <c r="C3" s="70" t="s">
        <v>80</v>
      </c>
      <c r="D3" s="69"/>
    </row>
    <row r="4" spans="1:4" s="4" customFormat="1" ht="24" customHeight="1" x14ac:dyDescent="0.35">
      <c r="A4" s="126" t="s">
        <v>366</v>
      </c>
      <c r="B4" s="127"/>
      <c r="C4" s="71" t="s">
        <v>81</v>
      </c>
      <c r="D4" s="69"/>
    </row>
    <row r="5" spans="1:4" s="4" customFormat="1" ht="37.5" customHeight="1" thickBot="1" x14ac:dyDescent="0.4">
      <c r="A5" s="21" t="s">
        <v>6</v>
      </c>
      <c r="B5" s="18"/>
      <c r="C5" s="128"/>
      <c r="D5" s="129"/>
    </row>
    <row r="6" spans="1:4" s="4" customFormat="1" ht="35.1" customHeight="1" thickBot="1" x14ac:dyDescent="0.4">
      <c r="A6" s="113" t="s">
        <v>371</v>
      </c>
      <c r="B6" s="114"/>
      <c r="C6" s="114"/>
      <c r="D6" s="115"/>
    </row>
    <row r="7" spans="1:4" s="4" customFormat="1" ht="56.25" customHeight="1" thickBot="1" x14ac:dyDescent="0.4">
      <c r="A7" s="116" t="s">
        <v>82</v>
      </c>
      <c r="B7" s="117"/>
      <c r="C7" s="117"/>
      <c r="D7" s="118"/>
    </row>
    <row r="8" spans="1:4" ht="20.100000000000001" customHeight="1" x14ac:dyDescent="0.3">
      <c r="A8" s="132" t="s">
        <v>92</v>
      </c>
      <c r="B8" s="5" t="s">
        <v>1</v>
      </c>
      <c r="C8" s="6" t="s">
        <v>2</v>
      </c>
      <c r="D8" s="24" t="s">
        <v>8</v>
      </c>
    </row>
    <row r="9" spans="1:4" ht="24" customHeight="1" x14ac:dyDescent="0.3">
      <c r="A9" s="133"/>
      <c r="B9" s="7"/>
      <c r="C9" s="17" t="s">
        <v>83</v>
      </c>
      <c r="D9" s="25"/>
    </row>
    <row r="10" spans="1:4" ht="24" customHeight="1" x14ac:dyDescent="0.3">
      <c r="A10" s="133"/>
      <c r="B10" s="10">
        <v>1</v>
      </c>
      <c r="C10" s="11" t="s">
        <v>3</v>
      </c>
      <c r="D10" s="56">
        <f>SUM('MBF - Schedule of Prices'!G258)</f>
        <v>0</v>
      </c>
    </row>
    <row r="11" spans="1:4" ht="24" customHeight="1" x14ac:dyDescent="0.3">
      <c r="A11" s="133"/>
      <c r="B11" s="12">
        <v>2</v>
      </c>
      <c r="C11" s="11" t="s">
        <v>4</v>
      </c>
      <c r="D11" s="22">
        <v>285000</v>
      </c>
    </row>
    <row r="12" spans="1:4" ht="24" customHeight="1" x14ac:dyDescent="0.3">
      <c r="A12" s="133"/>
      <c r="B12" s="12">
        <v>3</v>
      </c>
      <c r="C12" s="13" t="s">
        <v>7</v>
      </c>
      <c r="D12" s="23">
        <v>100000</v>
      </c>
    </row>
    <row r="13" spans="1:4" ht="20.25" x14ac:dyDescent="0.3">
      <c r="A13" s="133"/>
      <c r="B13" s="89">
        <v>4</v>
      </c>
      <c r="C13" s="88" t="s">
        <v>368</v>
      </c>
      <c r="D13" s="87">
        <f>SUM(D10:D12)</f>
        <v>385000</v>
      </c>
    </row>
    <row r="14" spans="1:4" ht="20.25" x14ac:dyDescent="0.3">
      <c r="A14" s="133"/>
      <c r="B14" s="101"/>
      <c r="C14" s="102" t="s">
        <v>369</v>
      </c>
      <c r="D14" s="103"/>
    </row>
    <row r="15" spans="1:4" ht="21" thickBot="1" x14ac:dyDescent="0.35">
      <c r="A15" s="133"/>
      <c r="B15" s="106">
        <v>5</v>
      </c>
      <c r="C15" s="104" t="s">
        <v>93</v>
      </c>
      <c r="D15" s="105">
        <f>SUM('Award Criteria Figure'!C38)</f>
        <v>385000</v>
      </c>
    </row>
    <row r="16" spans="1:4" ht="21" thickBot="1" x14ac:dyDescent="0.35">
      <c r="A16" s="133"/>
      <c r="B16" s="107"/>
      <c r="C16" s="108"/>
      <c r="D16" s="109"/>
    </row>
    <row r="17" spans="1:6" ht="21" thickBot="1" x14ac:dyDescent="0.35">
      <c r="A17" s="133"/>
      <c r="B17" s="110" t="s">
        <v>370</v>
      </c>
      <c r="C17" s="111"/>
      <c r="D17" s="112"/>
    </row>
    <row r="18" spans="1:6" ht="17.25" thickBot="1" x14ac:dyDescent="0.35">
      <c r="A18" s="134"/>
      <c r="B18" s="130" t="s">
        <v>5</v>
      </c>
      <c r="C18" s="131"/>
      <c r="D18" s="26"/>
      <c r="F18" s="72"/>
    </row>
    <row r="19" spans="1:6" ht="35.25" customHeight="1" thickBot="1" x14ac:dyDescent="0.35">
      <c r="A19" s="154" t="s">
        <v>49</v>
      </c>
      <c r="B19" s="155"/>
      <c r="C19" s="155"/>
      <c r="D19" s="156"/>
    </row>
    <row r="20" spans="1:6" x14ac:dyDescent="0.3">
      <c r="A20" s="27" t="s">
        <v>40</v>
      </c>
      <c r="B20" s="152"/>
      <c r="C20" s="152"/>
      <c r="D20" s="153"/>
    </row>
    <row r="21" spans="1:6" x14ac:dyDescent="0.3">
      <c r="A21" s="27" t="s">
        <v>41</v>
      </c>
      <c r="B21" s="147"/>
      <c r="C21" s="148"/>
      <c r="D21" s="149"/>
    </row>
    <row r="22" spans="1:6" ht="17.25" thickBot="1" x14ac:dyDescent="0.35">
      <c r="A22" s="28"/>
      <c r="B22" s="150"/>
      <c r="C22" s="150"/>
      <c r="D22" s="151"/>
    </row>
    <row r="23" spans="1:6" ht="18.75" thickBot="1" x14ac:dyDescent="0.35">
      <c r="A23" s="139" t="s">
        <v>27</v>
      </c>
      <c r="B23" s="140"/>
      <c r="C23" s="140"/>
      <c r="D23" s="141"/>
    </row>
    <row r="24" spans="1:6" x14ac:dyDescent="0.3">
      <c r="A24" s="29" t="s">
        <v>28</v>
      </c>
      <c r="B24" s="152"/>
      <c r="C24" s="152"/>
      <c r="D24" s="153"/>
    </row>
    <row r="25" spans="1:6" ht="17.25" thickBot="1" x14ac:dyDescent="0.35">
      <c r="A25" s="27" t="s">
        <v>29</v>
      </c>
      <c r="B25" s="147"/>
      <c r="C25" s="148"/>
      <c r="D25" s="149"/>
    </row>
    <row r="26" spans="1:6" ht="18.75" thickBot="1" x14ac:dyDescent="0.35">
      <c r="A26" s="139" t="s">
        <v>30</v>
      </c>
      <c r="B26" s="140"/>
      <c r="C26" s="140"/>
      <c r="D26" s="141"/>
    </row>
    <row r="27" spans="1:6" ht="117.75" customHeight="1" thickBot="1" x14ac:dyDescent="0.35">
      <c r="A27" s="142" t="s">
        <v>89</v>
      </c>
      <c r="B27" s="143"/>
      <c r="C27" s="143"/>
      <c r="D27" s="144"/>
    </row>
    <row r="28" spans="1:6" x14ac:dyDescent="0.3">
      <c r="A28" s="30" t="s">
        <v>67</v>
      </c>
      <c r="B28" s="8" t="s">
        <v>42</v>
      </c>
      <c r="C28" s="145" t="s">
        <v>85</v>
      </c>
      <c r="D28" s="146"/>
    </row>
    <row r="29" spans="1:6" x14ac:dyDescent="0.3">
      <c r="A29" s="31" t="s">
        <v>43</v>
      </c>
      <c r="B29" s="9" t="s">
        <v>44</v>
      </c>
      <c r="C29" s="135" t="s">
        <v>84</v>
      </c>
      <c r="D29" s="136"/>
    </row>
    <row r="30" spans="1:6" x14ac:dyDescent="0.3">
      <c r="A30" s="32" t="s">
        <v>45</v>
      </c>
      <c r="B30" s="9" t="s">
        <v>46</v>
      </c>
      <c r="C30" s="135" t="s">
        <v>84</v>
      </c>
      <c r="D30" s="136"/>
    </row>
    <row r="31" spans="1:6" x14ac:dyDescent="0.3">
      <c r="A31" s="73" t="s">
        <v>88</v>
      </c>
      <c r="B31" s="9" t="s">
        <v>47</v>
      </c>
      <c r="C31" s="135" t="s">
        <v>86</v>
      </c>
      <c r="D31" s="136"/>
    </row>
    <row r="32" spans="1:6" ht="26.25" thickBot="1" x14ac:dyDescent="0.35">
      <c r="A32" s="74" t="s">
        <v>66</v>
      </c>
      <c r="B32" s="33" t="s">
        <v>48</v>
      </c>
      <c r="C32" s="137" t="s">
        <v>87</v>
      </c>
      <c r="D32" s="138"/>
    </row>
  </sheetData>
  <sheetProtection algorithmName="SHA-512" hashValue="fuVdKrwDfocQmCshmvKdTWcGuz3r/RjUoXRFZcWIoOs7HPLsqHtiHO4bj1PwfsCZr3W6T7FisMcb9vZrJXD0vQ==" saltValue="CSTrh4PfKaiIAUA8AL6hZw==" spinCount="100000" sheet="1" selectLockedCells="1"/>
  <mergeCells count="25">
    <mergeCell ref="B18:C18"/>
    <mergeCell ref="A8:A18"/>
    <mergeCell ref="C30:D30"/>
    <mergeCell ref="C31:D31"/>
    <mergeCell ref="C32:D32"/>
    <mergeCell ref="A26:D26"/>
    <mergeCell ref="A27:D27"/>
    <mergeCell ref="C28:D28"/>
    <mergeCell ref="C29:D29"/>
    <mergeCell ref="B21:D21"/>
    <mergeCell ref="B22:D22"/>
    <mergeCell ref="A23:D23"/>
    <mergeCell ref="B24:D24"/>
    <mergeCell ref="B25:D25"/>
    <mergeCell ref="A19:D19"/>
    <mergeCell ref="B20:D20"/>
    <mergeCell ref="B17:D17"/>
    <mergeCell ref="A6:D6"/>
    <mergeCell ref="A7:D7"/>
    <mergeCell ref="A2:B2"/>
    <mergeCell ref="C1:D1"/>
    <mergeCell ref="A1:B1"/>
    <mergeCell ref="A3:B3"/>
    <mergeCell ref="A4:B4"/>
    <mergeCell ref="C5:D5"/>
  </mergeCells>
  <printOptions horizontalCentered="1" verticalCentered="1"/>
  <pageMargins left="0.25" right="0.25" top="0.75" bottom="0.75" header="0.3" footer="0.3"/>
  <pageSetup scale="69" orientation="portrait" r:id="rId1"/>
  <headerFooter>
    <oddHeader>&amp;C&amp;"Arial Narrow,Bold"&amp;16B.  BID FORM - CHICAGO DEPARTMENT OF TRANSPORTATION (‘CDOT’) 
LINCOLN SQUARE BROWN LINE AREA IMPROVEMENTS</oddHeader>
  </headerFooter>
  <ignoredErrors>
    <ignoredError sqref="C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3</xdr:col>
                    <xdr:colOff>676275</xdr:colOff>
                    <xdr:row>17</xdr:row>
                    <xdr:rowOff>0</xdr:rowOff>
                  </from>
                  <to>
                    <xdr:col>3</xdr:col>
                    <xdr:colOff>981075</xdr:colOff>
                    <xdr:row>17</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2F06-4240-44A7-A60F-B81D68BEF07A}">
  <sheetPr>
    <pageSetUpPr fitToPage="1"/>
  </sheetPr>
  <dimension ref="A1:C49"/>
  <sheetViews>
    <sheetView view="pageBreakPreview" zoomScaleNormal="100" zoomScaleSheetLayoutView="100" zoomScalePageLayoutView="80" workbookViewId="0">
      <selection activeCell="C11" sqref="C11"/>
    </sheetView>
  </sheetViews>
  <sheetFormatPr defaultColWidth="1" defaultRowHeight="15" x14ac:dyDescent="0.25"/>
  <cols>
    <col min="1" max="1" width="21.28515625" customWidth="1"/>
    <col min="2" max="2" width="79.7109375" customWidth="1"/>
    <col min="3" max="3" width="18.7109375" customWidth="1"/>
  </cols>
  <sheetData>
    <row r="1" spans="1:3" ht="44.25" customHeight="1" thickTop="1" x14ac:dyDescent="0.25">
      <c r="A1" s="75" t="s">
        <v>9</v>
      </c>
      <c r="B1" s="157" t="s">
        <v>79</v>
      </c>
      <c r="C1" s="158"/>
    </row>
    <row r="2" spans="1:3" ht="58.5" customHeight="1" x14ac:dyDescent="0.25">
      <c r="A2" s="76" t="s">
        <v>68</v>
      </c>
      <c r="B2" s="77" t="s">
        <v>90</v>
      </c>
      <c r="C2" s="78"/>
    </row>
    <row r="3" spans="1:3" ht="24" customHeight="1" x14ac:dyDescent="0.25">
      <c r="A3" s="79" t="s">
        <v>10</v>
      </c>
      <c r="B3" s="80" t="s">
        <v>80</v>
      </c>
      <c r="C3" s="81"/>
    </row>
    <row r="4" spans="1:3" ht="24" customHeight="1" x14ac:dyDescent="0.25">
      <c r="A4" s="76" t="s">
        <v>366</v>
      </c>
      <c r="B4" s="82" t="s">
        <v>81</v>
      </c>
      <c r="C4" s="83"/>
    </row>
    <row r="5" spans="1:3" ht="8.25" hidden="1" customHeight="1" x14ac:dyDescent="0.25">
      <c r="A5" s="164"/>
      <c r="B5" s="165"/>
      <c r="C5" s="166"/>
    </row>
    <row r="6" spans="1:3" ht="33" hidden="1" customHeight="1" x14ac:dyDescent="0.25">
      <c r="A6" s="34"/>
      <c r="C6" s="35" t="s">
        <v>0</v>
      </c>
    </row>
    <row r="7" spans="1:3" ht="18" hidden="1" x14ac:dyDescent="0.25">
      <c r="A7" s="34"/>
      <c r="C7" s="36">
        <f>SUM('[1]BidFormMASTER All Alleys'!D16)</f>
        <v>525000</v>
      </c>
    </row>
    <row r="8" spans="1:3" ht="35.1" customHeight="1" x14ac:dyDescent="0.25">
      <c r="A8" s="167" t="s">
        <v>69</v>
      </c>
      <c r="B8" s="168"/>
      <c r="C8" s="169"/>
    </row>
    <row r="9" spans="1:3" ht="24.75" customHeight="1" x14ac:dyDescent="0.35">
      <c r="A9" s="34"/>
      <c r="C9" s="37" t="s">
        <v>11</v>
      </c>
    </row>
    <row r="10" spans="1:3" s="2" customFormat="1" ht="18.75" x14ac:dyDescent="0.3">
      <c r="A10" s="84" t="s">
        <v>91</v>
      </c>
      <c r="B10" s="85"/>
      <c r="C10" s="86">
        <f>SUM('Master Bid Form'!D13)</f>
        <v>385000</v>
      </c>
    </row>
    <row r="11" spans="1:3" ht="18.75" customHeight="1" x14ac:dyDescent="0.3">
      <c r="A11" s="38" t="s">
        <v>12</v>
      </c>
      <c r="B11" s="1"/>
      <c r="C11" s="39"/>
    </row>
    <row r="12" spans="1:3" ht="18.75" customHeight="1" x14ac:dyDescent="0.3">
      <c r="A12" s="38" t="s">
        <v>13</v>
      </c>
      <c r="B12" s="1"/>
      <c r="C12" s="40">
        <f>SUM(C10*C11)*0.04</f>
        <v>0</v>
      </c>
    </row>
    <row r="13" spans="1:3" ht="18.75" customHeight="1" x14ac:dyDescent="0.3">
      <c r="A13" s="41"/>
      <c r="B13" s="42"/>
      <c r="C13" s="43"/>
    </row>
    <row r="14" spans="1:3" ht="18.75" customHeight="1" x14ac:dyDescent="0.3">
      <c r="A14" s="38"/>
      <c r="B14" s="1"/>
      <c r="C14" s="40">
        <f>SUM($C$10)</f>
        <v>385000</v>
      </c>
    </row>
    <row r="15" spans="1:3" ht="18.75" customHeight="1" x14ac:dyDescent="0.3">
      <c r="A15" s="38" t="s">
        <v>14</v>
      </c>
      <c r="B15" s="1"/>
      <c r="C15" s="39"/>
    </row>
    <row r="16" spans="1:3" ht="18.75" customHeight="1" x14ac:dyDescent="0.3">
      <c r="A16" s="38" t="s">
        <v>15</v>
      </c>
      <c r="B16" s="1"/>
      <c r="C16" s="40">
        <f t="shared" ref="C16" si="0">SUM(C14*C15)*0.03</f>
        <v>0</v>
      </c>
    </row>
    <row r="17" spans="1:3" ht="18.75" customHeight="1" x14ac:dyDescent="0.3">
      <c r="A17" s="41"/>
      <c r="B17" s="42"/>
      <c r="C17" s="43"/>
    </row>
    <row r="18" spans="1:3" ht="18.75" customHeight="1" x14ac:dyDescent="0.3">
      <c r="A18" s="38"/>
      <c r="B18" s="1"/>
      <c r="C18" s="40">
        <f>SUM($C$10)</f>
        <v>385000</v>
      </c>
    </row>
    <row r="19" spans="1:3" ht="18.75" customHeight="1" x14ac:dyDescent="0.3">
      <c r="A19" s="38" t="s">
        <v>16</v>
      </c>
      <c r="B19" s="1"/>
      <c r="C19" s="39"/>
    </row>
    <row r="20" spans="1:3" ht="18.75" customHeight="1" x14ac:dyDescent="0.3">
      <c r="A20" s="38" t="s">
        <v>17</v>
      </c>
      <c r="B20" s="1"/>
      <c r="C20" s="40">
        <f t="shared" ref="C20" si="1">SUM(C18*C19)*0.01</f>
        <v>0</v>
      </c>
    </row>
    <row r="21" spans="1:3" ht="18.75" customHeight="1" x14ac:dyDescent="0.3">
      <c r="A21" s="41"/>
      <c r="B21" s="42"/>
      <c r="C21" s="43"/>
    </row>
    <row r="22" spans="1:3" ht="18.75" customHeight="1" x14ac:dyDescent="0.3">
      <c r="A22" s="38"/>
      <c r="B22" s="1"/>
      <c r="C22" s="40">
        <f>SUM($C$10)</f>
        <v>385000</v>
      </c>
    </row>
    <row r="23" spans="1:3" ht="18.75" customHeight="1" x14ac:dyDescent="0.3">
      <c r="A23" s="38" t="s">
        <v>18</v>
      </c>
      <c r="B23" s="1"/>
      <c r="C23" s="39"/>
    </row>
    <row r="24" spans="1:3" ht="18.75" customHeight="1" x14ac:dyDescent="0.3">
      <c r="A24" s="38" t="s">
        <v>19</v>
      </c>
      <c r="B24" s="1"/>
      <c r="C24" s="40">
        <f t="shared" ref="C24" si="2">SUM(C22*C23)*0.04</f>
        <v>0</v>
      </c>
    </row>
    <row r="25" spans="1:3" ht="18.75" customHeight="1" x14ac:dyDescent="0.3">
      <c r="A25" s="41"/>
      <c r="B25" s="42"/>
      <c r="C25" s="43"/>
    </row>
    <row r="26" spans="1:3" ht="18.75" customHeight="1" x14ac:dyDescent="0.3">
      <c r="A26" s="38"/>
      <c r="B26" s="1"/>
      <c r="C26" s="40">
        <f>SUM($C$10)</f>
        <v>385000</v>
      </c>
    </row>
    <row r="27" spans="1:3" ht="18.75" customHeight="1" x14ac:dyDescent="0.3">
      <c r="A27" s="38" t="s">
        <v>20</v>
      </c>
      <c r="B27" s="1"/>
      <c r="C27" s="39"/>
    </row>
    <row r="28" spans="1:3" ht="18.75" customHeight="1" x14ac:dyDescent="0.3">
      <c r="A28" s="38" t="s">
        <v>21</v>
      </c>
      <c r="B28" s="1"/>
      <c r="C28" s="40">
        <f t="shared" ref="C28" si="3">SUM(C26*C27)*0.03</f>
        <v>0</v>
      </c>
    </row>
    <row r="29" spans="1:3" ht="18.75" customHeight="1" x14ac:dyDescent="0.3">
      <c r="A29" s="41"/>
      <c r="B29" s="42"/>
      <c r="C29" s="43"/>
    </row>
    <row r="30" spans="1:3" ht="18.75" customHeight="1" x14ac:dyDescent="0.3">
      <c r="A30" s="38"/>
      <c r="B30" s="1"/>
      <c r="C30" s="40">
        <f>SUM($C$10)</f>
        <v>385000</v>
      </c>
    </row>
    <row r="31" spans="1:3" ht="18.75" customHeight="1" x14ac:dyDescent="0.3">
      <c r="A31" s="38" t="s">
        <v>22</v>
      </c>
      <c r="B31" s="1"/>
      <c r="C31" s="39"/>
    </row>
    <row r="32" spans="1:3" ht="18.75" customHeight="1" x14ac:dyDescent="0.3">
      <c r="A32" s="38" t="s">
        <v>23</v>
      </c>
      <c r="B32" s="1"/>
      <c r="C32" s="40">
        <f t="shared" ref="C32" si="4">SUM(C30*C31)*0.01</f>
        <v>0</v>
      </c>
    </row>
    <row r="33" spans="1:3" ht="18.75" customHeight="1" x14ac:dyDescent="0.3">
      <c r="A33" s="41"/>
      <c r="B33" s="42"/>
      <c r="C33" s="43"/>
    </row>
    <row r="34" spans="1:3" ht="18.75" customHeight="1" x14ac:dyDescent="0.3">
      <c r="A34" s="38"/>
      <c r="B34" s="1"/>
      <c r="C34" s="40">
        <f>SUM($C$10)</f>
        <v>385000</v>
      </c>
    </row>
    <row r="35" spans="1:3" ht="18.75" customHeight="1" x14ac:dyDescent="0.3">
      <c r="A35" s="38" t="s">
        <v>24</v>
      </c>
      <c r="B35" s="1"/>
      <c r="C35" s="40">
        <f>SUM(C12+C16+C20+C24+C28+C32)</f>
        <v>0</v>
      </c>
    </row>
    <row r="36" spans="1:3" ht="18.75" customHeight="1" x14ac:dyDescent="0.3">
      <c r="A36" s="38" t="s">
        <v>25</v>
      </c>
      <c r="B36" s="1"/>
      <c r="C36" s="40">
        <f t="shared" ref="C36" si="5">SUM(C34-C35)</f>
        <v>385000</v>
      </c>
    </row>
    <row r="37" spans="1:3" ht="8.85" customHeight="1" x14ac:dyDescent="0.3">
      <c r="A37" s="44"/>
      <c r="B37" s="45"/>
      <c r="C37" s="46"/>
    </row>
    <row r="38" spans="1:3" ht="24" customHeight="1" thickBot="1" x14ac:dyDescent="0.3">
      <c r="A38" s="90" t="s">
        <v>26</v>
      </c>
      <c r="B38" s="91"/>
      <c r="C38" s="92">
        <f>SUM(C36)</f>
        <v>385000</v>
      </c>
    </row>
    <row r="39" spans="1:3" ht="17.45" customHeight="1" thickBot="1" x14ac:dyDescent="0.3">
      <c r="A39" s="170"/>
      <c r="B39" s="171"/>
      <c r="C39" s="47"/>
    </row>
    <row r="40" spans="1:3" ht="17.45" customHeight="1" thickBot="1" x14ac:dyDescent="0.3">
      <c r="A40" s="159" t="s">
        <v>27</v>
      </c>
      <c r="B40" s="140"/>
      <c r="C40" s="160"/>
    </row>
    <row r="41" spans="1:3" ht="17.45" customHeight="1" x14ac:dyDescent="0.3">
      <c r="A41" s="48" t="s">
        <v>28</v>
      </c>
      <c r="B41" s="172"/>
      <c r="C41" s="173"/>
    </row>
    <row r="42" spans="1:3" ht="17.45" customHeight="1" thickBot="1" x14ac:dyDescent="0.35">
      <c r="A42" s="49" t="s">
        <v>29</v>
      </c>
      <c r="B42" s="174"/>
      <c r="C42" s="175"/>
    </row>
    <row r="43" spans="1:3" ht="18.75" thickBot="1" x14ac:dyDescent="0.3">
      <c r="A43" s="159" t="s">
        <v>30</v>
      </c>
      <c r="B43" s="140"/>
      <c r="C43" s="160"/>
    </row>
    <row r="44" spans="1:3" ht="125.25" customHeight="1" thickBot="1" x14ac:dyDescent="0.3">
      <c r="A44" s="161" t="s">
        <v>365</v>
      </c>
      <c r="B44" s="162"/>
      <c r="C44" s="163"/>
    </row>
    <row r="45" spans="1:3" ht="17.25" thickBot="1" x14ac:dyDescent="0.35">
      <c r="A45" s="95" t="s">
        <v>31</v>
      </c>
      <c r="B45" s="96"/>
      <c r="C45" s="97"/>
    </row>
    <row r="46" spans="1:3" ht="16.5" x14ac:dyDescent="0.3">
      <c r="A46" s="50" t="s">
        <v>32</v>
      </c>
      <c r="B46" s="51"/>
      <c r="C46" s="52"/>
    </row>
    <row r="47" spans="1:3" ht="16.5" x14ac:dyDescent="0.3">
      <c r="A47" s="53" t="s">
        <v>33</v>
      </c>
      <c r="B47" s="54"/>
      <c r="C47" s="55"/>
    </row>
    <row r="48" spans="1:3" ht="17.25" thickBot="1" x14ac:dyDescent="0.35">
      <c r="A48" s="98" t="s">
        <v>364</v>
      </c>
      <c r="B48" s="99"/>
      <c r="C48" s="100"/>
    </row>
    <row r="49" spans="3:3" ht="18.75" thickTop="1" x14ac:dyDescent="0.25">
      <c r="C49" s="3"/>
    </row>
  </sheetData>
  <sheetProtection algorithmName="SHA-512" hashValue="KAESP40uw31eGqapOaBpsgcsc5LN2rUpqos8ym3NHKopTaOjEU4k+gdxdYpqKrVYNUub7Ic+5pOrgBONltwcrQ==" saltValue="QO79ADu2bQ0gM89kQXxCsw==" spinCount="100000" sheet="1" selectLockedCells="1"/>
  <mergeCells count="9">
    <mergeCell ref="B1:C1"/>
    <mergeCell ref="A43:C43"/>
    <mergeCell ref="A44:C44"/>
    <mergeCell ref="A5:C5"/>
    <mergeCell ref="A8:C8"/>
    <mergeCell ref="A39:B39"/>
    <mergeCell ref="A40:C40"/>
    <mergeCell ref="B41:C41"/>
    <mergeCell ref="B42:C42"/>
  </mergeCells>
  <printOptions horizontalCentered="1"/>
  <pageMargins left="0.25" right="0.25" top="0.5" bottom="0.5" header="0.25" footer="0.3"/>
  <pageSetup scale="72" orientation="portrait" r:id="rId1"/>
  <ignoredErrors>
    <ignoredError sqref="B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5D96-39A6-4708-9349-CCC657291580}">
  <sheetPr>
    <tabColor theme="8" tint="-0.499984740745262"/>
  </sheetPr>
  <dimension ref="A1:G260"/>
  <sheetViews>
    <sheetView view="pageBreakPreview" zoomScale="126" zoomScaleNormal="100" zoomScaleSheetLayoutView="126" workbookViewId="0">
      <selection activeCell="F3" sqref="F3"/>
    </sheetView>
  </sheetViews>
  <sheetFormatPr defaultRowHeight="15" x14ac:dyDescent="0.25"/>
  <cols>
    <col min="1" max="1" width="9.7109375" style="15" customWidth="1"/>
    <col min="2" max="2" width="15.7109375" style="15" customWidth="1"/>
    <col min="3" max="3" width="60.85546875" style="16" customWidth="1"/>
    <col min="4" max="4" width="14.7109375" style="15" customWidth="1"/>
    <col min="5" max="5" width="10.7109375" style="15" customWidth="1"/>
    <col min="6" max="6" width="16.42578125" style="15" customWidth="1"/>
    <col min="7" max="7" width="20.7109375" style="15" customWidth="1"/>
  </cols>
  <sheetData>
    <row r="1" spans="1:7" ht="122.25" customHeight="1" x14ac:dyDescent="0.25">
      <c r="A1" s="176" t="s">
        <v>367</v>
      </c>
      <c r="B1" s="177"/>
      <c r="C1" s="177"/>
      <c r="D1" s="177"/>
      <c r="E1" s="177"/>
      <c r="F1" s="177"/>
      <c r="G1" s="178"/>
    </row>
    <row r="2" spans="1:7" s="14" customFormat="1" ht="30" customHeight="1" x14ac:dyDescent="0.2">
      <c r="A2" s="59" t="s">
        <v>39</v>
      </c>
      <c r="B2" s="60" t="str">
        <f>'[2]Original Items Condensed'!C8</f>
        <v>Code Number</v>
      </c>
      <c r="C2" s="60" t="s">
        <v>38</v>
      </c>
      <c r="D2" s="61" t="s">
        <v>37</v>
      </c>
      <c r="E2" s="61" t="s">
        <v>36</v>
      </c>
      <c r="F2" s="62" t="s">
        <v>35</v>
      </c>
      <c r="G2" s="63" t="s">
        <v>34</v>
      </c>
    </row>
    <row r="3" spans="1:7" s="14" customFormat="1" ht="24" customHeight="1" x14ac:dyDescent="0.25">
      <c r="A3" s="65">
        <v>1</v>
      </c>
      <c r="B3" s="57" t="s">
        <v>95</v>
      </c>
      <c r="C3" s="58" t="s">
        <v>64</v>
      </c>
      <c r="D3" s="57" t="s">
        <v>354</v>
      </c>
      <c r="E3" s="57">
        <v>25</v>
      </c>
      <c r="F3" s="67"/>
      <c r="G3" s="66">
        <f>SUM(E3*F3)</f>
        <v>0</v>
      </c>
    </row>
    <row r="4" spans="1:7" s="14" customFormat="1" ht="24" customHeight="1" x14ac:dyDescent="0.25">
      <c r="A4" s="65">
        <v>2</v>
      </c>
      <c r="B4" s="57" t="s">
        <v>96</v>
      </c>
      <c r="C4" s="58" t="s">
        <v>111</v>
      </c>
      <c r="D4" s="57" t="s">
        <v>59</v>
      </c>
      <c r="E4" s="57">
        <v>6</v>
      </c>
      <c r="F4" s="67"/>
      <c r="G4" s="66">
        <f t="shared" ref="G4:G67" si="0">SUM(E4*F4)</f>
        <v>0</v>
      </c>
    </row>
    <row r="5" spans="1:7" s="14" customFormat="1" ht="24" customHeight="1" x14ac:dyDescent="0.25">
      <c r="A5" s="65">
        <v>3</v>
      </c>
      <c r="B5" s="57" t="s">
        <v>97</v>
      </c>
      <c r="C5" s="58" t="s">
        <v>112</v>
      </c>
      <c r="D5" s="57" t="s">
        <v>58</v>
      </c>
      <c r="E5" s="57">
        <v>38</v>
      </c>
      <c r="F5" s="67"/>
      <c r="G5" s="66">
        <f t="shared" si="0"/>
        <v>0</v>
      </c>
    </row>
    <row r="6" spans="1:7" s="14" customFormat="1" ht="24" customHeight="1" x14ac:dyDescent="0.25">
      <c r="A6" s="65">
        <v>4</v>
      </c>
      <c r="B6" s="57" t="s">
        <v>98</v>
      </c>
      <c r="C6" s="58" t="s">
        <v>113</v>
      </c>
      <c r="D6" s="57" t="s">
        <v>58</v>
      </c>
      <c r="E6" s="57">
        <v>119</v>
      </c>
      <c r="F6" s="67"/>
      <c r="G6" s="66">
        <f t="shared" si="0"/>
        <v>0</v>
      </c>
    </row>
    <row r="7" spans="1:7" s="14" customFormat="1" ht="24" customHeight="1" x14ac:dyDescent="0.25">
      <c r="A7" s="65">
        <v>5</v>
      </c>
      <c r="B7" s="57">
        <v>20100210</v>
      </c>
      <c r="C7" s="58" t="s">
        <v>114</v>
      </c>
      <c r="D7" s="57" t="s">
        <v>58</v>
      </c>
      <c r="E7" s="57">
        <v>18</v>
      </c>
      <c r="F7" s="67"/>
      <c r="G7" s="66">
        <f t="shared" si="0"/>
        <v>0</v>
      </c>
    </row>
    <row r="8" spans="1:7" s="14" customFormat="1" ht="24" customHeight="1" x14ac:dyDescent="0.25">
      <c r="A8" s="65">
        <v>6</v>
      </c>
      <c r="B8" s="57" t="s">
        <v>98</v>
      </c>
      <c r="C8" s="58" t="s">
        <v>115</v>
      </c>
      <c r="D8" s="57" t="s">
        <v>59</v>
      </c>
      <c r="E8" s="57">
        <v>8</v>
      </c>
      <c r="F8" s="67"/>
      <c r="G8" s="66">
        <f t="shared" si="0"/>
        <v>0</v>
      </c>
    </row>
    <row r="9" spans="1:7" s="14" customFormat="1" ht="24" customHeight="1" x14ac:dyDescent="0.25">
      <c r="A9" s="65">
        <v>7</v>
      </c>
      <c r="B9" s="57" t="s">
        <v>98</v>
      </c>
      <c r="C9" s="58" t="s">
        <v>116</v>
      </c>
      <c r="D9" s="57" t="s">
        <v>59</v>
      </c>
      <c r="E9" s="57">
        <v>8</v>
      </c>
      <c r="F9" s="67"/>
      <c r="G9" s="66">
        <f t="shared" si="0"/>
        <v>0</v>
      </c>
    </row>
    <row r="10" spans="1:7" s="14" customFormat="1" ht="24" customHeight="1" x14ac:dyDescent="0.25">
      <c r="A10" s="65">
        <v>8</v>
      </c>
      <c r="B10" s="57">
        <v>20200100</v>
      </c>
      <c r="C10" s="58" t="s">
        <v>117</v>
      </c>
      <c r="D10" s="57" t="s">
        <v>57</v>
      </c>
      <c r="E10" s="57">
        <v>551</v>
      </c>
      <c r="F10" s="67"/>
      <c r="G10" s="66">
        <f t="shared" si="0"/>
        <v>0</v>
      </c>
    </row>
    <row r="11" spans="1:7" s="14" customFormat="1" ht="24" customHeight="1" x14ac:dyDescent="0.25">
      <c r="A11" s="65">
        <v>9</v>
      </c>
      <c r="B11" s="57">
        <v>20800150</v>
      </c>
      <c r="C11" s="58" t="s">
        <v>50</v>
      </c>
      <c r="D11" s="57" t="s">
        <v>57</v>
      </c>
      <c r="E11" s="57">
        <v>758</v>
      </c>
      <c r="F11" s="67"/>
      <c r="G11" s="66">
        <f t="shared" si="0"/>
        <v>0</v>
      </c>
    </row>
    <row r="12" spans="1:7" s="14" customFormat="1" ht="24" customHeight="1" x14ac:dyDescent="0.25">
      <c r="A12" s="65">
        <v>10</v>
      </c>
      <c r="B12" s="57">
        <v>20700220</v>
      </c>
      <c r="C12" s="58" t="s">
        <v>118</v>
      </c>
      <c r="D12" s="57" t="s">
        <v>57</v>
      </c>
      <c r="E12" s="57">
        <v>2</v>
      </c>
      <c r="F12" s="67"/>
      <c r="G12" s="66">
        <f t="shared" si="0"/>
        <v>0</v>
      </c>
    </row>
    <row r="13" spans="1:7" s="14" customFormat="1" ht="24" customHeight="1" x14ac:dyDescent="0.25">
      <c r="A13" s="65">
        <v>11</v>
      </c>
      <c r="B13" s="57">
        <v>28000510</v>
      </c>
      <c r="C13" s="58" t="s">
        <v>119</v>
      </c>
      <c r="D13" s="57" t="s">
        <v>59</v>
      </c>
      <c r="E13" s="57">
        <v>9</v>
      </c>
      <c r="F13" s="67"/>
      <c r="G13" s="66">
        <f t="shared" si="0"/>
        <v>0</v>
      </c>
    </row>
    <row r="14" spans="1:7" s="14" customFormat="1" ht="24" customHeight="1" x14ac:dyDescent="0.25">
      <c r="A14" s="65">
        <v>12</v>
      </c>
      <c r="B14" s="57" t="s">
        <v>76</v>
      </c>
      <c r="C14" s="58" t="s">
        <v>77</v>
      </c>
      <c r="D14" s="57" t="s">
        <v>57</v>
      </c>
      <c r="E14" s="57">
        <v>474</v>
      </c>
      <c r="F14" s="67"/>
      <c r="G14" s="66">
        <f t="shared" si="0"/>
        <v>0</v>
      </c>
    </row>
    <row r="15" spans="1:7" s="14" customFormat="1" ht="24" customHeight="1" x14ac:dyDescent="0.25">
      <c r="A15" s="65">
        <v>13</v>
      </c>
      <c r="B15" s="57" t="s">
        <v>98</v>
      </c>
      <c r="C15" s="58" t="s">
        <v>120</v>
      </c>
      <c r="D15" s="57" t="s">
        <v>355</v>
      </c>
      <c r="E15" s="57">
        <v>1</v>
      </c>
      <c r="F15" s="67"/>
      <c r="G15" s="66">
        <f t="shared" si="0"/>
        <v>0</v>
      </c>
    </row>
    <row r="16" spans="1:7" s="14" customFormat="1" ht="24" customHeight="1" x14ac:dyDescent="0.25">
      <c r="A16" s="65">
        <v>14</v>
      </c>
      <c r="B16" s="57" t="s">
        <v>99</v>
      </c>
      <c r="C16" s="58" t="s">
        <v>121</v>
      </c>
      <c r="D16" s="57" t="s">
        <v>57</v>
      </c>
      <c r="E16" s="57">
        <v>362</v>
      </c>
      <c r="F16" s="67"/>
      <c r="G16" s="66">
        <f t="shared" si="0"/>
        <v>0</v>
      </c>
    </row>
    <row r="17" spans="1:7" s="14" customFormat="1" ht="24" customHeight="1" x14ac:dyDescent="0.25">
      <c r="A17" s="65">
        <v>15</v>
      </c>
      <c r="B17" s="57" t="s">
        <v>100</v>
      </c>
      <c r="C17" s="58" t="s">
        <v>122</v>
      </c>
      <c r="D17" s="57" t="s">
        <v>57</v>
      </c>
      <c r="E17" s="57">
        <v>334</v>
      </c>
      <c r="F17" s="67"/>
      <c r="G17" s="66">
        <f t="shared" si="0"/>
        <v>0</v>
      </c>
    </row>
    <row r="18" spans="1:7" s="14" customFormat="1" ht="24" customHeight="1" x14ac:dyDescent="0.25">
      <c r="A18" s="65">
        <v>16</v>
      </c>
      <c r="B18" s="57" t="s">
        <v>98</v>
      </c>
      <c r="C18" s="58" t="s">
        <v>123</v>
      </c>
      <c r="D18" s="57" t="s">
        <v>57</v>
      </c>
      <c r="E18" s="57">
        <v>44</v>
      </c>
      <c r="F18" s="67"/>
      <c r="G18" s="66">
        <f t="shared" si="0"/>
        <v>0</v>
      </c>
    </row>
    <row r="19" spans="1:7" s="14" customFormat="1" ht="24" customHeight="1" x14ac:dyDescent="0.25">
      <c r="A19" s="65">
        <v>17</v>
      </c>
      <c r="B19" s="57">
        <v>35300400</v>
      </c>
      <c r="C19" s="58" t="s">
        <v>124</v>
      </c>
      <c r="D19" s="57" t="s">
        <v>60</v>
      </c>
      <c r="E19" s="57">
        <v>472</v>
      </c>
      <c r="F19" s="67"/>
      <c r="G19" s="66">
        <f t="shared" si="0"/>
        <v>0</v>
      </c>
    </row>
    <row r="20" spans="1:7" s="14" customFormat="1" ht="24" customHeight="1" x14ac:dyDescent="0.25">
      <c r="A20" s="65">
        <v>18</v>
      </c>
      <c r="B20" s="57" t="s">
        <v>98</v>
      </c>
      <c r="C20" s="58" t="s">
        <v>125</v>
      </c>
      <c r="D20" s="57" t="s">
        <v>57</v>
      </c>
      <c r="E20" s="57">
        <v>330</v>
      </c>
      <c r="F20" s="67"/>
      <c r="G20" s="66">
        <f t="shared" si="0"/>
        <v>0</v>
      </c>
    </row>
    <row r="21" spans="1:7" s="14" customFormat="1" ht="24" customHeight="1" x14ac:dyDescent="0.25">
      <c r="A21" s="65">
        <v>19</v>
      </c>
      <c r="B21" s="57">
        <v>40600290</v>
      </c>
      <c r="C21" s="58" t="s">
        <v>52</v>
      </c>
      <c r="D21" s="57" t="s">
        <v>61</v>
      </c>
      <c r="E21" s="93">
        <v>2332</v>
      </c>
      <c r="F21" s="67"/>
      <c r="G21" s="66">
        <f t="shared" si="0"/>
        <v>0</v>
      </c>
    </row>
    <row r="22" spans="1:7" s="14" customFormat="1" ht="24" customHeight="1" x14ac:dyDescent="0.25">
      <c r="A22" s="65">
        <v>20</v>
      </c>
      <c r="B22" s="57">
        <v>40600370</v>
      </c>
      <c r="C22" s="58" t="s">
        <v>126</v>
      </c>
      <c r="D22" s="57" t="s">
        <v>356</v>
      </c>
      <c r="E22" s="93">
        <v>2925</v>
      </c>
      <c r="F22" s="67"/>
      <c r="G22" s="66">
        <f t="shared" si="0"/>
        <v>0</v>
      </c>
    </row>
    <row r="23" spans="1:7" s="14" customFormat="1" ht="24" customHeight="1" x14ac:dyDescent="0.25">
      <c r="A23" s="65">
        <v>21</v>
      </c>
      <c r="B23" s="57">
        <v>40600400</v>
      </c>
      <c r="C23" s="58" t="s">
        <v>127</v>
      </c>
      <c r="D23" s="57" t="s">
        <v>62</v>
      </c>
      <c r="E23" s="57">
        <v>15</v>
      </c>
      <c r="F23" s="67"/>
      <c r="G23" s="66">
        <f t="shared" si="0"/>
        <v>0</v>
      </c>
    </row>
    <row r="24" spans="1:7" s="14" customFormat="1" ht="24" customHeight="1" x14ac:dyDescent="0.25">
      <c r="A24" s="65">
        <v>22</v>
      </c>
      <c r="B24" s="57">
        <v>40600901</v>
      </c>
      <c r="C24" s="58" t="s">
        <v>128</v>
      </c>
      <c r="D24" s="57" t="s">
        <v>62</v>
      </c>
      <c r="E24" s="57">
        <v>10</v>
      </c>
      <c r="F24" s="67"/>
      <c r="G24" s="66">
        <f t="shared" si="0"/>
        <v>0</v>
      </c>
    </row>
    <row r="25" spans="1:7" s="14" customFormat="1" ht="24" customHeight="1" x14ac:dyDescent="0.25">
      <c r="A25" s="65">
        <v>23</v>
      </c>
      <c r="B25" s="57">
        <v>40602985</v>
      </c>
      <c r="C25" s="58" t="s">
        <v>129</v>
      </c>
      <c r="D25" s="57" t="s">
        <v>62</v>
      </c>
      <c r="E25" s="57">
        <v>704</v>
      </c>
      <c r="F25" s="67"/>
      <c r="G25" s="66">
        <f t="shared" si="0"/>
        <v>0</v>
      </c>
    </row>
    <row r="26" spans="1:7" s="14" customFormat="1" ht="24" customHeight="1" x14ac:dyDescent="0.25">
      <c r="A26" s="65">
        <v>24</v>
      </c>
      <c r="B26" s="57">
        <v>40604062</v>
      </c>
      <c r="C26" s="58" t="s">
        <v>130</v>
      </c>
      <c r="D26" s="57" t="s">
        <v>62</v>
      </c>
      <c r="E26" s="57">
        <v>469</v>
      </c>
      <c r="F26" s="67"/>
      <c r="G26" s="66">
        <f t="shared" si="0"/>
        <v>0</v>
      </c>
    </row>
    <row r="27" spans="1:7" s="14" customFormat="1" ht="24" customHeight="1" x14ac:dyDescent="0.25">
      <c r="A27" s="65">
        <v>25</v>
      </c>
      <c r="B27" s="57">
        <v>42000501</v>
      </c>
      <c r="C27" s="58" t="s">
        <v>131</v>
      </c>
      <c r="D27" s="57" t="s">
        <v>60</v>
      </c>
      <c r="E27" s="93">
        <v>1051</v>
      </c>
      <c r="F27" s="67"/>
      <c r="G27" s="66">
        <f t="shared" si="0"/>
        <v>0</v>
      </c>
    </row>
    <row r="28" spans="1:7" s="14" customFormat="1" ht="24" customHeight="1" x14ac:dyDescent="0.25">
      <c r="A28" s="65">
        <v>26</v>
      </c>
      <c r="B28" s="57" t="s">
        <v>101</v>
      </c>
      <c r="C28" s="58" t="s">
        <v>132</v>
      </c>
      <c r="D28" s="57" t="s">
        <v>60</v>
      </c>
      <c r="E28" s="57">
        <v>272</v>
      </c>
      <c r="F28" s="67"/>
      <c r="G28" s="66">
        <f t="shared" si="0"/>
        <v>0</v>
      </c>
    </row>
    <row r="29" spans="1:7" s="14" customFormat="1" ht="24" customHeight="1" x14ac:dyDescent="0.25">
      <c r="A29" s="65">
        <v>27</v>
      </c>
      <c r="B29" s="57">
        <v>42001300</v>
      </c>
      <c r="C29" s="58" t="s">
        <v>133</v>
      </c>
      <c r="D29" s="57" t="s">
        <v>60</v>
      </c>
      <c r="E29" s="93">
        <v>5266</v>
      </c>
      <c r="F29" s="67"/>
      <c r="G29" s="66">
        <f t="shared" si="0"/>
        <v>0</v>
      </c>
    </row>
    <row r="30" spans="1:7" s="14" customFormat="1" ht="24" customHeight="1" x14ac:dyDescent="0.25">
      <c r="A30" s="65">
        <v>28</v>
      </c>
      <c r="B30" s="57" t="s">
        <v>98</v>
      </c>
      <c r="C30" s="58" t="s">
        <v>134</v>
      </c>
      <c r="D30" s="57" t="s">
        <v>60</v>
      </c>
      <c r="E30" s="57">
        <v>178</v>
      </c>
      <c r="F30" s="67"/>
      <c r="G30" s="66">
        <f t="shared" si="0"/>
        <v>0</v>
      </c>
    </row>
    <row r="31" spans="1:7" s="14" customFormat="1" ht="24" customHeight="1" x14ac:dyDescent="0.25">
      <c r="A31" s="65">
        <v>29</v>
      </c>
      <c r="B31" s="57" t="s">
        <v>74</v>
      </c>
      <c r="C31" s="58" t="s">
        <v>135</v>
      </c>
      <c r="D31" s="57" t="s">
        <v>60</v>
      </c>
      <c r="E31" s="57">
        <v>49</v>
      </c>
      <c r="F31" s="67"/>
      <c r="G31" s="66">
        <f t="shared" si="0"/>
        <v>0</v>
      </c>
    </row>
    <row r="32" spans="1:7" s="14" customFormat="1" ht="24" customHeight="1" x14ac:dyDescent="0.25">
      <c r="A32" s="65">
        <v>30</v>
      </c>
      <c r="B32" s="57" t="s">
        <v>73</v>
      </c>
      <c r="C32" s="58" t="s">
        <v>136</v>
      </c>
      <c r="D32" s="57" t="s">
        <v>60</v>
      </c>
      <c r="E32" s="57">
        <v>74</v>
      </c>
      <c r="F32" s="67"/>
      <c r="G32" s="66">
        <f t="shared" si="0"/>
        <v>0</v>
      </c>
    </row>
    <row r="33" spans="1:7" s="14" customFormat="1" ht="24" customHeight="1" x14ac:dyDescent="0.25">
      <c r="A33" s="65">
        <v>31</v>
      </c>
      <c r="B33" s="57" t="s">
        <v>102</v>
      </c>
      <c r="C33" s="58" t="s">
        <v>137</v>
      </c>
      <c r="D33" s="57" t="s">
        <v>63</v>
      </c>
      <c r="E33" s="93">
        <v>26186</v>
      </c>
      <c r="F33" s="67"/>
      <c r="G33" s="66">
        <f t="shared" si="0"/>
        <v>0</v>
      </c>
    </row>
    <row r="34" spans="1:7" s="14" customFormat="1" ht="24" customHeight="1" x14ac:dyDescent="0.25">
      <c r="A34" s="65">
        <v>32</v>
      </c>
      <c r="B34" s="57" t="s">
        <v>103</v>
      </c>
      <c r="C34" s="58" t="s">
        <v>138</v>
      </c>
      <c r="D34" s="57" t="s">
        <v>63</v>
      </c>
      <c r="E34" s="57">
        <v>220</v>
      </c>
      <c r="F34" s="67"/>
      <c r="G34" s="66">
        <f t="shared" si="0"/>
        <v>0</v>
      </c>
    </row>
    <row r="35" spans="1:7" s="14" customFormat="1" ht="24" customHeight="1" x14ac:dyDescent="0.25">
      <c r="A35" s="65">
        <v>33</v>
      </c>
      <c r="B35" s="57" t="s">
        <v>104</v>
      </c>
      <c r="C35" s="58" t="s">
        <v>139</v>
      </c>
      <c r="D35" s="57" t="s">
        <v>63</v>
      </c>
      <c r="E35" s="57">
        <v>33</v>
      </c>
      <c r="F35" s="67"/>
      <c r="G35" s="66">
        <f t="shared" si="0"/>
        <v>0</v>
      </c>
    </row>
    <row r="36" spans="1:7" s="14" customFormat="1" ht="24" customHeight="1" x14ac:dyDescent="0.25">
      <c r="A36" s="65">
        <v>34</v>
      </c>
      <c r="B36" s="57" t="s">
        <v>105</v>
      </c>
      <c r="C36" s="58" t="s">
        <v>140</v>
      </c>
      <c r="D36" s="57" t="s">
        <v>63</v>
      </c>
      <c r="E36" s="93">
        <v>1259</v>
      </c>
      <c r="F36" s="67"/>
      <c r="G36" s="66">
        <f t="shared" si="0"/>
        <v>0</v>
      </c>
    </row>
    <row r="37" spans="1:7" s="14" customFormat="1" ht="24" customHeight="1" x14ac:dyDescent="0.25">
      <c r="A37" s="65">
        <v>35</v>
      </c>
      <c r="B37" s="57" t="s">
        <v>106</v>
      </c>
      <c r="C37" s="58" t="s">
        <v>141</v>
      </c>
      <c r="D37" s="57" t="s">
        <v>63</v>
      </c>
      <c r="E37" s="57">
        <v>204</v>
      </c>
      <c r="F37" s="67"/>
      <c r="G37" s="66">
        <f t="shared" si="0"/>
        <v>0</v>
      </c>
    </row>
    <row r="38" spans="1:7" s="14" customFormat="1" ht="24" customHeight="1" x14ac:dyDescent="0.25">
      <c r="A38" s="65">
        <v>36</v>
      </c>
      <c r="B38" s="57" t="s">
        <v>107</v>
      </c>
      <c r="C38" s="58" t="s">
        <v>142</v>
      </c>
      <c r="D38" s="57" t="s">
        <v>356</v>
      </c>
      <c r="E38" s="57">
        <v>22</v>
      </c>
      <c r="F38" s="67"/>
      <c r="G38" s="66">
        <f t="shared" si="0"/>
        <v>0</v>
      </c>
    </row>
    <row r="39" spans="1:7" s="14" customFormat="1" ht="24" customHeight="1" x14ac:dyDescent="0.25">
      <c r="A39" s="65">
        <v>37</v>
      </c>
      <c r="B39" s="57" t="s">
        <v>108</v>
      </c>
      <c r="C39" s="58" t="s">
        <v>54</v>
      </c>
      <c r="D39" s="57" t="s">
        <v>60</v>
      </c>
      <c r="E39" s="93">
        <v>5231</v>
      </c>
      <c r="F39" s="67"/>
      <c r="G39" s="66">
        <f t="shared" si="0"/>
        <v>0</v>
      </c>
    </row>
    <row r="40" spans="1:7" s="14" customFormat="1" ht="24" customHeight="1" x14ac:dyDescent="0.25">
      <c r="A40" s="65">
        <v>38</v>
      </c>
      <c r="B40" s="57" t="s">
        <v>71</v>
      </c>
      <c r="C40" s="58" t="s">
        <v>72</v>
      </c>
      <c r="D40" s="57" t="s">
        <v>60</v>
      </c>
      <c r="E40" s="57">
        <v>15</v>
      </c>
      <c r="F40" s="67"/>
      <c r="G40" s="66">
        <f t="shared" si="0"/>
        <v>0</v>
      </c>
    </row>
    <row r="41" spans="1:7" s="14" customFormat="1" ht="24" customHeight="1" x14ac:dyDescent="0.25">
      <c r="A41" s="65">
        <v>39</v>
      </c>
      <c r="B41" s="57">
        <v>44000100</v>
      </c>
      <c r="C41" s="58" t="s">
        <v>55</v>
      </c>
      <c r="D41" s="57" t="s">
        <v>60</v>
      </c>
      <c r="E41" s="93">
        <v>4415</v>
      </c>
      <c r="F41" s="67"/>
      <c r="G41" s="66">
        <f t="shared" si="0"/>
        <v>0</v>
      </c>
    </row>
    <row r="42" spans="1:7" s="14" customFormat="1" ht="24" customHeight="1" x14ac:dyDescent="0.25">
      <c r="A42" s="65">
        <v>40</v>
      </c>
      <c r="B42" s="57">
        <v>44000200</v>
      </c>
      <c r="C42" s="58" t="s">
        <v>143</v>
      </c>
      <c r="D42" s="57" t="s">
        <v>60</v>
      </c>
      <c r="E42" s="57">
        <v>101</v>
      </c>
      <c r="F42" s="67"/>
      <c r="G42" s="66">
        <f t="shared" si="0"/>
        <v>0</v>
      </c>
    </row>
    <row r="43" spans="1:7" s="14" customFormat="1" ht="24" customHeight="1" x14ac:dyDescent="0.25">
      <c r="A43" s="65">
        <v>41</v>
      </c>
      <c r="B43" s="57">
        <v>44000500</v>
      </c>
      <c r="C43" s="58" t="s">
        <v>56</v>
      </c>
      <c r="D43" s="57" t="s">
        <v>356</v>
      </c>
      <c r="E43" s="93">
        <v>3096</v>
      </c>
      <c r="F43" s="67"/>
      <c r="G43" s="66">
        <f t="shared" si="0"/>
        <v>0</v>
      </c>
    </row>
    <row r="44" spans="1:7" s="14" customFormat="1" ht="24" customHeight="1" x14ac:dyDescent="0.25">
      <c r="A44" s="65">
        <v>42</v>
      </c>
      <c r="B44" s="57">
        <v>44000600</v>
      </c>
      <c r="C44" s="58" t="s">
        <v>70</v>
      </c>
      <c r="D44" s="57" t="s">
        <v>63</v>
      </c>
      <c r="E44" s="93">
        <v>30564</v>
      </c>
      <c r="F44" s="67"/>
      <c r="G44" s="66">
        <f t="shared" si="0"/>
        <v>0</v>
      </c>
    </row>
    <row r="45" spans="1:7" s="14" customFormat="1" ht="24" customHeight="1" x14ac:dyDescent="0.25">
      <c r="A45" s="65">
        <v>43</v>
      </c>
      <c r="B45" s="57">
        <v>44201341</v>
      </c>
      <c r="C45" s="58" t="s">
        <v>144</v>
      </c>
      <c r="D45" s="57" t="s">
        <v>60</v>
      </c>
      <c r="E45" s="57">
        <v>60</v>
      </c>
      <c r="F45" s="67"/>
      <c r="G45" s="66">
        <f t="shared" si="0"/>
        <v>0</v>
      </c>
    </row>
    <row r="46" spans="1:7" s="14" customFormat="1" ht="24" customHeight="1" x14ac:dyDescent="0.25">
      <c r="A46" s="65">
        <v>44</v>
      </c>
      <c r="B46" s="57">
        <v>44201345</v>
      </c>
      <c r="C46" s="58" t="s">
        <v>145</v>
      </c>
      <c r="D46" s="57" t="s">
        <v>60</v>
      </c>
      <c r="E46" s="57">
        <v>25</v>
      </c>
      <c r="F46" s="67"/>
      <c r="G46" s="66">
        <f t="shared" si="0"/>
        <v>0</v>
      </c>
    </row>
    <row r="47" spans="1:7" s="14" customFormat="1" ht="24" customHeight="1" x14ac:dyDescent="0.25">
      <c r="A47" s="65">
        <v>45</v>
      </c>
      <c r="B47" s="57">
        <v>44201347</v>
      </c>
      <c r="C47" s="58" t="s">
        <v>146</v>
      </c>
      <c r="D47" s="57" t="s">
        <v>60</v>
      </c>
      <c r="E47" s="57">
        <v>50</v>
      </c>
      <c r="F47" s="67"/>
      <c r="G47" s="66">
        <f t="shared" si="0"/>
        <v>0</v>
      </c>
    </row>
    <row r="48" spans="1:7" s="14" customFormat="1" ht="24" customHeight="1" x14ac:dyDescent="0.25">
      <c r="A48" s="65">
        <v>46</v>
      </c>
      <c r="B48" s="57" t="s">
        <v>98</v>
      </c>
      <c r="C48" s="58" t="s">
        <v>147</v>
      </c>
      <c r="D48" s="57" t="s">
        <v>356</v>
      </c>
      <c r="E48" s="57">
        <v>66</v>
      </c>
      <c r="F48" s="67"/>
      <c r="G48" s="66">
        <f t="shared" si="0"/>
        <v>0</v>
      </c>
    </row>
    <row r="49" spans="1:7" s="14" customFormat="1" ht="24" customHeight="1" x14ac:dyDescent="0.25">
      <c r="A49" s="65">
        <v>47</v>
      </c>
      <c r="B49" s="57" t="s">
        <v>98</v>
      </c>
      <c r="C49" s="58" t="s">
        <v>148</v>
      </c>
      <c r="D49" s="57" t="s">
        <v>59</v>
      </c>
      <c r="E49" s="57">
        <v>6</v>
      </c>
      <c r="F49" s="67"/>
      <c r="G49" s="66">
        <f t="shared" si="0"/>
        <v>0</v>
      </c>
    </row>
    <row r="50" spans="1:7" s="14" customFormat="1" ht="24" customHeight="1" x14ac:dyDescent="0.25">
      <c r="A50" s="65">
        <v>48</v>
      </c>
      <c r="B50" s="57" t="s">
        <v>98</v>
      </c>
      <c r="C50" s="58" t="s">
        <v>149</v>
      </c>
      <c r="D50" s="57" t="s">
        <v>59</v>
      </c>
      <c r="E50" s="57">
        <v>2</v>
      </c>
      <c r="F50" s="67"/>
      <c r="G50" s="66">
        <f t="shared" si="0"/>
        <v>0</v>
      </c>
    </row>
    <row r="51" spans="1:7" s="14" customFormat="1" ht="24" customHeight="1" x14ac:dyDescent="0.25">
      <c r="A51" s="65">
        <v>49</v>
      </c>
      <c r="B51" s="57" t="s">
        <v>98</v>
      </c>
      <c r="C51" s="58" t="s">
        <v>150</v>
      </c>
      <c r="D51" s="57" t="s">
        <v>59</v>
      </c>
      <c r="E51" s="57">
        <v>46</v>
      </c>
      <c r="F51" s="67"/>
      <c r="G51" s="66">
        <f t="shared" si="0"/>
        <v>0</v>
      </c>
    </row>
    <row r="52" spans="1:7" s="14" customFormat="1" ht="24" customHeight="1" x14ac:dyDescent="0.25">
      <c r="A52" s="65">
        <v>50</v>
      </c>
      <c r="B52" s="57" t="s">
        <v>98</v>
      </c>
      <c r="C52" s="58" t="s">
        <v>151</v>
      </c>
      <c r="D52" s="57" t="s">
        <v>59</v>
      </c>
      <c r="E52" s="57">
        <v>4</v>
      </c>
      <c r="F52" s="67"/>
      <c r="G52" s="66">
        <f t="shared" si="0"/>
        <v>0</v>
      </c>
    </row>
    <row r="53" spans="1:7" s="14" customFormat="1" ht="24" customHeight="1" x14ac:dyDescent="0.25">
      <c r="A53" s="65">
        <v>51</v>
      </c>
      <c r="B53" s="57" t="s">
        <v>98</v>
      </c>
      <c r="C53" s="58" t="s">
        <v>152</v>
      </c>
      <c r="D53" s="57" t="s">
        <v>59</v>
      </c>
      <c r="E53" s="57">
        <v>16</v>
      </c>
      <c r="F53" s="67"/>
      <c r="G53" s="66">
        <f t="shared" si="0"/>
        <v>0</v>
      </c>
    </row>
    <row r="54" spans="1:7" s="14" customFormat="1" ht="24" customHeight="1" x14ac:dyDescent="0.25">
      <c r="A54" s="65">
        <v>52</v>
      </c>
      <c r="B54" s="57" t="s">
        <v>98</v>
      </c>
      <c r="C54" s="58" t="s">
        <v>153</v>
      </c>
      <c r="D54" s="57" t="s">
        <v>357</v>
      </c>
      <c r="E54" s="57">
        <v>4</v>
      </c>
      <c r="F54" s="67"/>
      <c r="G54" s="66">
        <f t="shared" si="0"/>
        <v>0</v>
      </c>
    </row>
    <row r="55" spans="1:7" s="14" customFormat="1" ht="24" customHeight="1" x14ac:dyDescent="0.25">
      <c r="A55" s="65">
        <v>53</v>
      </c>
      <c r="B55" s="57" t="s">
        <v>98</v>
      </c>
      <c r="C55" s="58" t="s">
        <v>154</v>
      </c>
      <c r="D55" s="57" t="s">
        <v>59</v>
      </c>
      <c r="E55" s="57">
        <v>6</v>
      </c>
      <c r="F55" s="67"/>
      <c r="G55" s="66">
        <f t="shared" si="0"/>
        <v>0</v>
      </c>
    </row>
    <row r="56" spans="1:7" s="14" customFormat="1" ht="24" customHeight="1" x14ac:dyDescent="0.25">
      <c r="A56" s="65">
        <v>54</v>
      </c>
      <c r="B56" s="57" t="s">
        <v>98</v>
      </c>
      <c r="C56" s="58" t="s">
        <v>155</v>
      </c>
      <c r="D56" s="57" t="s">
        <v>59</v>
      </c>
      <c r="E56" s="57">
        <v>6</v>
      </c>
      <c r="F56" s="67"/>
      <c r="G56" s="66">
        <f t="shared" si="0"/>
        <v>0</v>
      </c>
    </row>
    <row r="57" spans="1:7" s="14" customFormat="1" ht="24" customHeight="1" x14ac:dyDescent="0.25">
      <c r="A57" s="65">
        <v>55</v>
      </c>
      <c r="B57" s="57" t="s">
        <v>98</v>
      </c>
      <c r="C57" s="58" t="s">
        <v>156</v>
      </c>
      <c r="D57" s="57" t="s">
        <v>358</v>
      </c>
      <c r="E57" s="57">
        <v>68</v>
      </c>
      <c r="F57" s="67"/>
      <c r="G57" s="66">
        <f t="shared" si="0"/>
        <v>0</v>
      </c>
    </row>
    <row r="58" spans="1:7" s="14" customFormat="1" ht="24" customHeight="1" x14ac:dyDescent="0.25">
      <c r="A58" s="65">
        <v>56</v>
      </c>
      <c r="B58" s="57" t="s">
        <v>98</v>
      </c>
      <c r="C58" s="58" t="s">
        <v>157</v>
      </c>
      <c r="D58" s="57" t="s">
        <v>59</v>
      </c>
      <c r="E58" s="57">
        <v>6</v>
      </c>
      <c r="F58" s="67"/>
      <c r="G58" s="66">
        <f t="shared" si="0"/>
        <v>0</v>
      </c>
    </row>
    <row r="59" spans="1:7" s="14" customFormat="1" ht="24" customHeight="1" x14ac:dyDescent="0.25">
      <c r="A59" s="65">
        <v>57</v>
      </c>
      <c r="B59" s="57">
        <v>50200100</v>
      </c>
      <c r="C59" s="58" t="s">
        <v>158</v>
      </c>
      <c r="D59" s="57" t="s">
        <v>359</v>
      </c>
      <c r="E59" s="57">
        <v>19</v>
      </c>
      <c r="F59" s="67"/>
      <c r="G59" s="66">
        <f t="shared" si="0"/>
        <v>0</v>
      </c>
    </row>
    <row r="60" spans="1:7" s="14" customFormat="1" ht="24" customHeight="1" x14ac:dyDescent="0.25">
      <c r="A60" s="65">
        <v>58</v>
      </c>
      <c r="B60" s="57">
        <v>50300225</v>
      </c>
      <c r="C60" s="58" t="s">
        <v>159</v>
      </c>
      <c r="D60" s="57" t="s">
        <v>359</v>
      </c>
      <c r="E60" s="57">
        <v>7</v>
      </c>
      <c r="F60" s="67"/>
      <c r="G60" s="66">
        <f t="shared" si="0"/>
        <v>0</v>
      </c>
    </row>
    <row r="61" spans="1:7" s="14" customFormat="1" ht="24" customHeight="1" x14ac:dyDescent="0.25">
      <c r="A61" s="65">
        <v>59</v>
      </c>
      <c r="B61" s="57">
        <v>50800205</v>
      </c>
      <c r="C61" s="58" t="s">
        <v>160</v>
      </c>
      <c r="D61" s="57" t="s">
        <v>360</v>
      </c>
      <c r="E61" s="57">
        <v>1040</v>
      </c>
      <c r="F61" s="67"/>
      <c r="G61" s="66">
        <f t="shared" si="0"/>
        <v>0</v>
      </c>
    </row>
    <row r="62" spans="1:7" s="14" customFormat="1" ht="24" customHeight="1" x14ac:dyDescent="0.25">
      <c r="A62" s="65">
        <v>60</v>
      </c>
      <c r="B62" s="57">
        <v>60300305</v>
      </c>
      <c r="C62" s="58" t="s">
        <v>161</v>
      </c>
      <c r="D62" s="57" t="s">
        <v>59</v>
      </c>
      <c r="E62" s="57">
        <v>5</v>
      </c>
      <c r="F62" s="67"/>
      <c r="G62" s="66">
        <f t="shared" si="0"/>
        <v>0</v>
      </c>
    </row>
    <row r="63" spans="1:7" s="14" customFormat="1" ht="24" customHeight="1" x14ac:dyDescent="0.25">
      <c r="A63" s="65">
        <v>61</v>
      </c>
      <c r="B63" s="57" t="s">
        <v>109</v>
      </c>
      <c r="C63" s="58" t="s">
        <v>75</v>
      </c>
      <c r="D63" s="57" t="s">
        <v>356</v>
      </c>
      <c r="E63" s="93">
        <v>1790</v>
      </c>
      <c r="F63" s="67"/>
      <c r="G63" s="66">
        <f t="shared" si="0"/>
        <v>0</v>
      </c>
    </row>
    <row r="64" spans="1:7" s="14" customFormat="1" ht="24" customHeight="1" x14ac:dyDescent="0.25">
      <c r="A64" s="65">
        <v>62</v>
      </c>
      <c r="B64" s="57" t="s">
        <v>98</v>
      </c>
      <c r="C64" s="58" t="s">
        <v>53</v>
      </c>
      <c r="D64" s="57" t="s">
        <v>356</v>
      </c>
      <c r="E64" s="93">
        <v>1003</v>
      </c>
      <c r="F64" s="67"/>
      <c r="G64" s="66">
        <f t="shared" si="0"/>
        <v>0</v>
      </c>
    </row>
    <row r="65" spans="1:7" s="14" customFormat="1" ht="24" customHeight="1" x14ac:dyDescent="0.25">
      <c r="A65" s="65">
        <v>63</v>
      </c>
      <c r="B65" s="57" t="s">
        <v>98</v>
      </c>
      <c r="C65" s="58" t="s">
        <v>162</v>
      </c>
      <c r="D65" s="57" t="s">
        <v>356</v>
      </c>
      <c r="E65" s="57">
        <v>338</v>
      </c>
      <c r="F65" s="67"/>
      <c r="G65" s="66">
        <f t="shared" si="0"/>
        <v>0</v>
      </c>
    </row>
    <row r="66" spans="1:7" s="14" customFormat="1" ht="24" customHeight="1" x14ac:dyDescent="0.25">
      <c r="A66" s="65">
        <v>64</v>
      </c>
      <c r="B66" s="57" t="s">
        <v>98</v>
      </c>
      <c r="C66" s="58" t="s">
        <v>163</v>
      </c>
      <c r="D66" s="57" t="s">
        <v>356</v>
      </c>
      <c r="E66" s="57">
        <v>37</v>
      </c>
      <c r="F66" s="67"/>
      <c r="G66" s="66">
        <f t="shared" si="0"/>
        <v>0</v>
      </c>
    </row>
    <row r="67" spans="1:7" s="14" customFormat="1" ht="24" customHeight="1" x14ac:dyDescent="0.25">
      <c r="A67" s="65">
        <v>65</v>
      </c>
      <c r="B67" s="57">
        <v>60618320</v>
      </c>
      <c r="C67" s="58" t="s">
        <v>164</v>
      </c>
      <c r="D67" s="57" t="s">
        <v>63</v>
      </c>
      <c r="E67" s="57">
        <v>754</v>
      </c>
      <c r="F67" s="67"/>
      <c r="G67" s="66">
        <f t="shared" si="0"/>
        <v>0</v>
      </c>
    </row>
    <row r="68" spans="1:7" s="14" customFormat="1" ht="24" customHeight="1" x14ac:dyDescent="0.25">
      <c r="A68" s="65">
        <v>66</v>
      </c>
      <c r="B68" s="57">
        <v>60619600</v>
      </c>
      <c r="C68" s="58" t="s">
        <v>165</v>
      </c>
      <c r="D68" s="57" t="s">
        <v>63</v>
      </c>
      <c r="E68" s="57">
        <v>62</v>
      </c>
      <c r="F68" s="67"/>
      <c r="G68" s="66">
        <f t="shared" ref="G68:G131" si="1">SUM(E68*F68)</f>
        <v>0</v>
      </c>
    </row>
    <row r="69" spans="1:7" s="14" customFormat="1" ht="24" customHeight="1" x14ac:dyDescent="0.25">
      <c r="A69" s="65">
        <v>67</v>
      </c>
      <c r="B69" s="57" t="s">
        <v>98</v>
      </c>
      <c r="C69" s="58" t="s">
        <v>166</v>
      </c>
      <c r="D69" s="57" t="s">
        <v>63</v>
      </c>
      <c r="E69" s="57">
        <v>97</v>
      </c>
      <c r="F69" s="67"/>
      <c r="G69" s="66">
        <f t="shared" si="1"/>
        <v>0</v>
      </c>
    </row>
    <row r="70" spans="1:7" s="14" customFormat="1" ht="24" customHeight="1" x14ac:dyDescent="0.25">
      <c r="A70" s="65">
        <v>68</v>
      </c>
      <c r="B70" s="57">
        <v>63200310</v>
      </c>
      <c r="C70" s="58" t="s">
        <v>167</v>
      </c>
      <c r="D70" s="57" t="s">
        <v>356</v>
      </c>
      <c r="E70" s="57">
        <v>269</v>
      </c>
      <c r="F70" s="67"/>
      <c r="G70" s="66">
        <f t="shared" si="1"/>
        <v>0</v>
      </c>
    </row>
    <row r="71" spans="1:7" ht="24" customHeight="1" x14ac:dyDescent="0.25">
      <c r="A71" s="65">
        <v>69</v>
      </c>
      <c r="B71" s="57" t="s">
        <v>98</v>
      </c>
      <c r="C71" s="58" t="s">
        <v>168</v>
      </c>
      <c r="D71" s="57" t="s">
        <v>356</v>
      </c>
      <c r="E71" s="57">
        <v>167</v>
      </c>
      <c r="F71" s="67"/>
      <c r="G71" s="66">
        <f t="shared" si="1"/>
        <v>0</v>
      </c>
    </row>
    <row r="72" spans="1:7" ht="24" customHeight="1" x14ac:dyDescent="0.25">
      <c r="A72" s="65">
        <v>70</v>
      </c>
      <c r="B72" s="57">
        <v>66900200</v>
      </c>
      <c r="C72" s="58" t="s">
        <v>169</v>
      </c>
      <c r="D72" s="57" t="s">
        <v>57</v>
      </c>
      <c r="E72" s="57">
        <v>50</v>
      </c>
      <c r="F72" s="67"/>
      <c r="G72" s="66">
        <f t="shared" si="1"/>
        <v>0</v>
      </c>
    </row>
    <row r="73" spans="1:7" ht="24" customHeight="1" x14ac:dyDescent="0.25">
      <c r="A73" s="65">
        <v>71</v>
      </c>
      <c r="B73" s="57">
        <v>66900530</v>
      </c>
      <c r="C73" s="58" t="s">
        <v>170</v>
      </c>
      <c r="D73" s="57" t="s">
        <v>59</v>
      </c>
      <c r="E73" s="57">
        <v>5</v>
      </c>
      <c r="F73" s="67"/>
      <c r="G73" s="66">
        <f t="shared" si="1"/>
        <v>0</v>
      </c>
    </row>
    <row r="74" spans="1:7" ht="24" customHeight="1" x14ac:dyDescent="0.25">
      <c r="A74" s="65">
        <v>72</v>
      </c>
      <c r="B74" s="57">
        <v>66901000</v>
      </c>
      <c r="C74" s="58" t="s">
        <v>171</v>
      </c>
      <c r="D74" s="57" t="s">
        <v>57</v>
      </c>
      <c r="E74" s="57">
        <v>10</v>
      </c>
      <c r="F74" s="67"/>
      <c r="G74" s="66">
        <f t="shared" si="1"/>
        <v>0</v>
      </c>
    </row>
    <row r="75" spans="1:7" ht="24" customHeight="1" x14ac:dyDescent="0.25">
      <c r="A75" s="65">
        <v>73</v>
      </c>
      <c r="B75" s="57">
        <v>66901001</v>
      </c>
      <c r="C75" s="58" t="s">
        <v>172</v>
      </c>
      <c r="D75" s="57" t="s">
        <v>355</v>
      </c>
      <c r="E75" s="57">
        <v>1</v>
      </c>
      <c r="F75" s="67"/>
      <c r="G75" s="66">
        <f t="shared" si="1"/>
        <v>0</v>
      </c>
    </row>
    <row r="76" spans="1:7" ht="24" customHeight="1" x14ac:dyDescent="0.25">
      <c r="A76" s="65">
        <v>74</v>
      </c>
      <c r="B76" s="57">
        <v>66901003</v>
      </c>
      <c r="C76" s="58" t="s">
        <v>173</v>
      </c>
      <c r="D76" s="57" t="s">
        <v>355</v>
      </c>
      <c r="E76" s="57">
        <v>1</v>
      </c>
      <c r="F76" s="67"/>
      <c r="G76" s="66">
        <f t="shared" si="1"/>
        <v>0</v>
      </c>
    </row>
    <row r="77" spans="1:7" ht="24" customHeight="1" x14ac:dyDescent="0.25">
      <c r="A77" s="65">
        <v>75</v>
      </c>
      <c r="B77" s="57">
        <v>66901005</v>
      </c>
      <c r="C77" s="58" t="s">
        <v>174</v>
      </c>
      <c r="D77" s="57" t="s">
        <v>60</v>
      </c>
      <c r="E77" s="57">
        <v>100</v>
      </c>
      <c r="F77" s="67"/>
      <c r="G77" s="66">
        <f t="shared" si="1"/>
        <v>0</v>
      </c>
    </row>
    <row r="78" spans="1:7" ht="24" customHeight="1" x14ac:dyDescent="0.25">
      <c r="A78" s="65">
        <v>76</v>
      </c>
      <c r="B78" s="57">
        <v>66901006</v>
      </c>
      <c r="C78" s="58" t="s">
        <v>175</v>
      </c>
      <c r="D78" s="57" t="s">
        <v>361</v>
      </c>
      <c r="E78" s="57">
        <v>30</v>
      </c>
      <c r="F78" s="67"/>
      <c r="G78" s="66">
        <f t="shared" si="1"/>
        <v>0</v>
      </c>
    </row>
    <row r="79" spans="1:7" ht="24" customHeight="1" x14ac:dyDescent="0.25">
      <c r="A79" s="65">
        <v>77</v>
      </c>
      <c r="B79" s="57">
        <v>67100100</v>
      </c>
      <c r="C79" s="58" t="s">
        <v>176</v>
      </c>
      <c r="D79" s="57" t="s">
        <v>355</v>
      </c>
      <c r="E79" s="57">
        <v>1</v>
      </c>
      <c r="F79" s="67"/>
      <c r="G79" s="66">
        <f t="shared" si="1"/>
        <v>0</v>
      </c>
    </row>
    <row r="80" spans="1:7" ht="24" customHeight="1" x14ac:dyDescent="0.25">
      <c r="A80" s="65">
        <v>78</v>
      </c>
      <c r="B80" s="57" t="s">
        <v>110</v>
      </c>
      <c r="C80" s="58" t="s">
        <v>177</v>
      </c>
      <c r="D80" s="57" t="s">
        <v>362</v>
      </c>
      <c r="E80" s="57">
        <v>6</v>
      </c>
      <c r="F80" s="67"/>
      <c r="G80" s="66">
        <f t="shared" si="1"/>
        <v>0</v>
      </c>
    </row>
    <row r="81" spans="1:7" ht="24" customHeight="1" x14ac:dyDescent="0.25">
      <c r="A81" s="65">
        <v>79</v>
      </c>
      <c r="B81" s="57">
        <v>70107025</v>
      </c>
      <c r="C81" s="58" t="s">
        <v>178</v>
      </c>
      <c r="D81" s="57" t="s">
        <v>361</v>
      </c>
      <c r="E81" s="57">
        <v>360</v>
      </c>
      <c r="F81" s="67"/>
      <c r="G81" s="66">
        <f t="shared" si="1"/>
        <v>0</v>
      </c>
    </row>
    <row r="82" spans="1:7" ht="24" customHeight="1" x14ac:dyDescent="0.25">
      <c r="A82" s="65">
        <v>80</v>
      </c>
      <c r="B82" s="57">
        <v>70400100</v>
      </c>
      <c r="C82" s="58" t="s">
        <v>179</v>
      </c>
      <c r="D82" s="57" t="s">
        <v>356</v>
      </c>
      <c r="E82" s="57">
        <v>300</v>
      </c>
      <c r="F82" s="67"/>
      <c r="G82" s="66">
        <f t="shared" si="1"/>
        <v>0</v>
      </c>
    </row>
    <row r="83" spans="1:7" ht="24" customHeight="1" x14ac:dyDescent="0.25">
      <c r="A83" s="65">
        <v>81</v>
      </c>
      <c r="B83" s="57">
        <v>70400200</v>
      </c>
      <c r="C83" s="58" t="s">
        <v>180</v>
      </c>
      <c r="D83" s="57" t="s">
        <v>356</v>
      </c>
      <c r="E83" s="57">
        <v>300</v>
      </c>
      <c r="F83" s="67"/>
      <c r="G83" s="66">
        <f t="shared" si="1"/>
        <v>0</v>
      </c>
    </row>
    <row r="84" spans="1:7" ht="24" customHeight="1" x14ac:dyDescent="0.25">
      <c r="A84" s="65">
        <v>82</v>
      </c>
      <c r="B84" s="57">
        <v>78000100</v>
      </c>
      <c r="C84" s="58" t="s">
        <v>181</v>
      </c>
      <c r="D84" s="57" t="s">
        <v>356</v>
      </c>
      <c r="E84" s="57">
        <v>279</v>
      </c>
      <c r="F84" s="67"/>
      <c r="G84" s="66">
        <f t="shared" si="1"/>
        <v>0</v>
      </c>
    </row>
    <row r="85" spans="1:7" ht="24" customHeight="1" x14ac:dyDescent="0.25">
      <c r="A85" s="65">
        <v>83</v>
      </c>
      <c r="B85" s="57">
        <v>78000200</v>
      </c>
      <c r="C85" s="58" t="s">
        <v>182</v>
      </c>
      <c r="D85" s="57" t="s">
        <v>356</v>
      </c>
      <c r="E85" s="93">
        <v>5029</v>
      </c>
      <c r="F85" s="67"/>
      <c r="G85" s="66">
        <f t="shared" si="1"/>
        <v>0</v>
      </c>
    </row>
    <row r="86" spans="1:7" ht="24" customHeight="1" x14ac:dyDescent="0.25">
      <c r="A86" s="65">
        <v>84</v>
      </c>
      <c r="B86" s="57">
        <v>78000400</v>
      </c>
      <c r="C86" s="58" t="s">
        <v>183</v>
      </c>
      <c r="D86" s="57" t="s">
        <v>356</v>
      </c>
      <c r="E86" s="57">
        <v>771</v>
      </c>
      <c r="F86" s="67"/>
      <c r="G86" s="66">
        <f t="shared" si="1"/>
        <v>0</v>
      </c>
    </row>
    <row r="87" spans="1:7" ht="24" customHeight="1" x14ac:dyDescent="0.25">
      <c r="A87" s="65">
        <v>85</v>
      </c>
      <c r="B87" s="57">
        <v>78000600</v>
      </c>
      <c r="C87" s="58" t="s">
        <v>184</v>
      </c>
      <c r="D87" s="57" t="s">
        <v>356</v>
      </c>
      <c r="E87" s="57">
        <v>216</v>
      </c>
      <c r="F87" s="67"/>
      <c r="G87" s="66">
        <f t="shared" si="1"/>
        <v>0</v>
      </c>
    </row>
    <row r="88" spans="1:7" ht="24" customHeight="1" x14ac:dyDescent="0.25">
      <c r="A88" s="65">
        <v>86</v>
      </c>
      <c r="B88" s="57">
        <v>78000650</v>
      </c>
      <c r="C88" s="58" t="s">
        <v>185</v>
      </c>
      <c r="D88" s="57" t="s">
        <v>356</v>
      </c>
      <c r="E88" s="93">
        <v>1683</v>
      </c>
      <c r="F88" s="67"/>
      <c r="G88" s="66">
        <f t="shared" si="1"/>
        <v>0</v>
      </c>
    </row>
    <row r="89" spans="1:7" ht="24" customHeight="1" x14ac:dyDescent="0.25">
      <c r="A89" s="65">
        <v>87</v>
      </c>
      <c r="B89" s="57" t="s">
        <v>98</v>
      </c>
      <c r="C89" s="58" t="s">
        <v>186</v>
      </c>
      <c r="D89" s="57" t="s">
        <v>63</v>
      </c>
      <c r="E89" s="93">
        <v>5611</v>
      </c>
      <c r="F89" s="67"/>
      <c r="G89" s="66">
        <f t="shared" si="1"/>
        <v>0</v>
      </c>
    </row>
    <row r="90" spans="1:7" ht="24" customHeight="1" x14ac:dyDescent="0.25">
      <c r="A90" s="65">
        <v>88</v>
      </c>
      <c r="B90" s="57" t="s">
        <v>98</v>
      </c>
      <c r="C90" s="58" t="s">
        <v>187</v>
      </c>
      <c r="D90" s="57" t="s">
        <v>356</v>
      </c>
      <c r="E90" s="57">
        <v>183</v>
      </c>
      <c r="F90" s="67"/>
      <c r="G90" s="66">
        <f t="shared" si="1"/>
        <v>0</v>
      </c>
    </row>
    <row r="91" spans="1:7" ht="24" customHeight="1" x14ac:dyDescent="0.25">
      <c r="A91" s="65">
        <v>89</v>
      </c>
      <c r="B91" s="57" t="s">
        <v>98</v>
      </c>
      <c r="C91" s="58" t="s">
        <v>188</v>
      </c>
      <c r="D91" s="57" t="s">
        <v>59</v>
      </c>
      <c r="E91" s="57">
        <v>12</v>
      </c>
      <c r="F91" s="67"/>
      <c r="G91" s="66">
        <f t="shared" si="1"/>
        <v>0</v>
      </c>
    </row>
    <row r="92" spans="1:7" ht="24" customHeight="1" x14ac:dyDescent="0.25">
      <c r="A92" s="65">
        <v>90</v>
      </c>
      <c r="B92" s="57" t="s">
        <v>98</v>
      </c>
      <c r="C92" s="58" t="s">
        <v>189</v>
      </c>
      <c r="D92" s="57" t="s">
        <v>356</v>
      </c>
      <c r="E92" s="93">
        <v>1385</v>
      </c>
      <c r="F92" s="67"/>
      <c r="G92" s="66">
        <f t="shared" si="1"/>
        <v>0</v>
      </c>
    </row>
    <row r="93" spans="1:7" ht="24" customHeight="1" x14ac:dyDescent="0.25">
      <c r="A93" s="65">
        <v>91</v>
      </c>
      <c r="B93" s="57" t="s">
        <v>98</v>
      </c>
      <c r="C93" s="58" t="s">
        <v>190</v>
      </c>
      <c r="D93" s="57" t="s">
        <v>63</v>
      </c>
      <c r="E93" s="57">
        <v>189</v>
      </c>
      <c r="F93" s="67"/>
      <c r="G93" s="66">
        <f t="shared" si="1"/>
        <v>0</v>
      </c>
    </row>
    <row r="94" spans="1:7" ht="24" customHeight="1" x14ac:dyDescent="0.25">
      <c r="A94" s="65">
        <v>92</v>
      </c>
      <c r="B94" s="57" t="s">
        <v>98</v>
      </c>
      <c r="C94" s="58" t="s">
        <v>191</v>
      </c>
      <c r="D94" s="57" t="s">
        <v>63</v>
      </c>
      <c r="E94" s="93">
        <v>4163</v>
      </c>
      <c r="F94" s="67"/>
      <c r="G94" s="66">
        <f t="shared" si="1"/>
        <v>0</v>
      </c>
    </row>
    <row r="95" spans="1:7" ht="24" customHeight="1" x14ac:dyDescent="0.25">
      <c r="A95" s="65">
        <v>93</v>
      </c>
      <c r="B95" s="57" t="s">
        <v>98</v>
      </c>
      <c r="C95" s="58" t="s">
        <v>192</v>
      </c>
      <c r="D95" s="57" t="s">
        <v>63</v>
      </c>
      <c r="E95" s="57">
        <v>18</v>
      </c>
      <c r="F95" s="67"/>
      <c r="G95" s="66">
        <f t="shared" si="1"/>
        <v>0</v>
      </c>
    </row>
    <row r="96" spans="1:7" ht="24" customHeight="1" x14ac:dyDescent="0.25">
      <c r="A96" s="65">
        <v>94</v>
      </c>
      <c r="B96" s="57" t="s">
        <v>98</v>
      </c>
      <c r="C96" s="58" t="s">
        <v>193</v>
      </c>
      <c r="D96" s="57" t="s">
        <v>63</v>
      </c>
      <c r="E96" s="93">
        <v>2694</v>
      </c>
      <c r="F96" s="67"/>
      <c r="G96" s="66">
        <f t="shared" si="1"/>
        <v>0</v>
      </c>
    </row>
    <row r="97" spans="1:7" ht="24" customHeight="1" x14ac:dyDescent="0.25">
      <c r="A97" s="65">
        <v>95</v>
      </c>
      <c r="B97" s="57" t="s">
        <v>98</v>
      </c>
      <c r="C97" s="58" t="s">
        <v>194</v>
      </c>
      <c r="D97" s="57" t="s">
        <v>63</v>
      </c>
      <c r="E97" s="57">
        <v>66</v>
      </c>
      <c r="F97" s="67"/>
      <c r="G97" s="66">
        <f t="shared" si="1"/>
        <v>0</v>
      </c>
    </row>
    <row r="98" spans="1:7" ht="24" customHeight="1" x14ac:dyDescent="0.25">
      <c r="A98" s="65">
        <v>96</v>
      </c>
      <c r="B98" s="57" t="s">
        <v>98</v>
      </c>
      <c r="C98" s="58" t="s">
        <v>195</v>
      </c>
      <c r="D98" s="57" t="s">
        <v>59</v>
      </c>
      <c r="E98" s="57">
        <v>1</v>
      </c>
      <c r="F98" s="67"/>
      <c r="G98" s="66">
        <f t="shared" si="1"/>
        <v>0</v>
      </c>
    </row>
    <row r="99" spans="1:7" ht="24" customHeight="1" x14ac:dyDescent="0.25">
      <c r="A99" s="65">
        <v>97</v>
      </c>
      <c r="B99" s="57" t="s">
        <v>98</v>
      </c>
      <c r="C99" s="58" t="s">
        <v>196</v>
      </c>
      <c r="D99" s="57" t="s">
        <v>59</v>
      </c>
      <c r="E99" s="57">
        <v>71</v>
      </c>
      <c r="F99" s="67"/>
      <c r="G99" s="66">
        <f t="shared" si="1"/>
        <v>0</v>
      </c>
    </row>
    <row r="100" spans="1:7" ht="24" customHeight="1" x14ac:dyDescent="0.25">
      <c r="A100" s="65">
        <v>98</v>
      </c>
      <c r="B100" s="57" t="s">
        <v>98</v>
      </c>
      <c r="C100" s="58" t="s">
        <v>197</v>
      </c>
      <c r="D100" s="57" t="s">
        <v>63</v>
      </c>
      <c r="E100" s="57">
        <v>86</v>
      </c>
      <c r="F100" s="67"/>
      <c r="G100" s="66">
        <f t="shared" si="1"/>
        <v>0</v>
      </c>
    </row>
    <row r="101" spans="1:7" ht="24" customHeight="1" x14ac:dyDescent="0.25">
      <c r="A101" s="65">
        <v>99</v>
      </c>
      <c r="B101" s="57" t="s">
        <v>98</v>
      </c>
      <c r="C101" s="58" t="s">
        <v>198</v>
      </c>
      <c r="D101" s="57" t="s">
        <v>63</v>
      </c>
      <c r="E101" s="57">
        <v>5</v>
      </c>
      <c r="F101" s="67"/>
      <c r="G101" s="66">
        <f t="shared" si="1"/>
        <v>0</v>
      </c>
    </row>
    <row r="102" spans="1:7" ht="24" customHeight="1" x14ac:dyDescent="0.25">
      <c r="A102" s="65">
        <v>100</v>
      </c>
      <c r="B102" s="57" t="s">
        <v>98</v>
      </c>
      <c r="C102" s="58" t="s">
        <v>199</v>
      </c>
      <c r="D102" s="57" t="s">
        <v>63</v>
      </c>
      <c r="E102" s="57">
        <v>211</v>
      </c>
      <c r="F102" s="67"/>
      <c r="G102" s="66">
        <f t="shared" si="1"/>
        <v>0</v>
      </c>
    </row>
    <row r="103" spans="1:7" ht="24" customHeight="1" x14ac:dyDescent="0.25">
      <c r="A103" s="65">
        <v>101</v>
      </c>
      <c r="B103" s="57" t="s">
        <v>98</v>
      </c>
      <c r="C103" s="58" t="s">
        <v>200</v>
      </c>
      <c r="D103" s="57" t="s">
        <v>59</v>
      </c>
      <c r="E103" s="57">
        <v>1</v>
      </c>
      <c r="F103" s="67"/>
      <c r="G103" s="66">
        <f t="shared" si="1"/>
        <v>0</v>
      </c>
    </row>
    <row r="104" spans="1:7" ht="24" customHeight="1" x14ac:dyDescent="0.25">
      <c r="A104" s="65">
        <v>102</v>
      </c>
      <c r="B104" s="57" t="s">
        <v>98</v>
      </c>
      <c r="C104" s="58" t="s">
        <v>201</v>
      </c>
      <c r="D104" s="57" t="s">
        <v>59</v>
      </c>
      <c r="E104" s="57">
        <v>9</v>
      </c>
      <c r="F104" s="67"/>
      <c r="G104" s="66">
        <f t="shared" si="1"/>
        <v>0</v>
      </c>
    </row>
    <row r="105" spans="1:7" ht="24" customHeight="1" x14ac:dyDescent="0.25">
      <c r="A105" s="65">
        <v>103</v>
      </c>
      <c r="B105" s="57" t="s">
        <v>98</v>
      </c>
      <c r="C105" s="58" t="s">
        <v>202</v>
      </c>
      <c r="D105" s="57" t="s">
        <v>59</v>
      </c>
      <c r="E105" s="57">
        <v>11</v>
      </c>
      <c r="F105" s="67"/>
      <c r="G105" s="66">
        <f t="shared" si="1"/>
        <v>0</v>
      </c>
    </row>
    <row r="106" spans="1:7" ht="24" customHeight="1" x14ac:dyDescent="0.25">
      <c r="A106" s="65">
        <v>104</v>
      </c>
      <c r="B106" s="57" t="s">
        <v>98</v>
      </c>
      <c r="C106" s="58" t="s">
        <v>203</v>
      </c>
      <c r="D106" s="57" t="s">
        <v>59</v>
      </c>
      <c r="E106" s="57">
        <v>45</v>
      </c>
      <c r="F106" s="67"/>
      <c r="G106" s="66">
        <f t="shared" si="1"/>
        <v>0</v>
      </c>
    </row>
    <row r="107" spans="1:7" ht="24" customHeight="1" x14ac:dyDescent="0.25">
      <c r="A107" s="65">
        <v>105</v>
      </c>
      <c r="B107" s="57" t="s">
        <v>98</v>
      </c>
      <c r="C107" s="58" t="s">
        <v>204</v>
      </c>
      <c r="D107" s="57" t="s">
        <v>59</v>
      </c>
      <c r="E107" s="57">
        <v>15</v>
      </c>
      <c r="F107" s="67"/>
      <c r="G107" s="66">
        <f t="shared" si="1"/>
        <v>0</v>
      </c>
    </row>
    <row r="108" spans="1:7" ht="24" customHeight="1" x14ac:dyDescent="0.25">
      <c r="A108" s="65">
        <v>106</v>
      </c>
      <c r="B108" s="57" t="s">
        <v>98</v>
      </c>
      <c r="C108" s="58" t="s">
        <v>205</v>
      </c>
      <c r="D108" s="57" t="s">
        <v>59</v>
      </c>
      <c r="E108" s="57">
        <v>5</v>
      </c>
      <c r="F108" s="67"/>
      <c r="G108" s="66">
        <f t="shared" si="1"/>
        <v>0</v>
      </c>
    </row>
    <row r="109" spans="1:7" ht="24" customHeight="1" x14ac:dyDescent="0.25">
      <c r="A109" s="65">
        <v>107</v>
      </c>
      <c r="B109" s="57" t="s">
        <v>98</v>
      </c>
      <c r="C109" s="58" t="s">
        <v>206</v>
      </c>
      <c r="D109" s="57" t="s">
        <v>59</v>
      </c>
      <c r="E109" s="57">
        <v>19</v>
      </c>
      <c r="F109" s="67"/>
      <c r="G109" s="66">
        <f t="shared" si="1"/>
        <v>0</v>
      </c>
    </row>
    <row r="110" spans="1:7" ht="24" customHeight="1" x14ac:dyDescent="0.25">
      <c r="A110" s="65">
        <v>108</v>
      </c>
      <c r="B110" s="57" t="s">
        <v>98</v>
      </c>
      <c r="C110" s="58" t="s">
        <v>207</v>
      </c>
      <c r="D110" s="57" t="s">
        <v>59</v>
      </c>
      <c r="E110" s="57">
        <v>1</v>
      </c>
      <c r="F110" s="67"/>
      <c r="G110" s="66">
        <f t="shared" si="1"/>
        <v>0</v>
      </c>
    </row>
    <row r="111" spans="1:7" ht="24" customHeight="1" x14ac:dyDescent="0.25">
      <c r="A111" s="65">
        <v>109</v>
      </c>
      <c r="B111" s="57" t="s">
        <v>98</v>
      </c>
      <c r="C111" s="58" t="s">
        <v>208</v>
      </c>
      <c r="D111" s="57" t="s">
        <v>59</v>
      </c>
      <c r="E111" s="57">
        <v>80</v>
      </c>
      <c r="F111" s="67"/>
      <c r="G111" s="66">
        <f t="shared" si="1"/>
        <v>0</v>
      </c>
    </row>
    <row r="112" spans="1:7" ht="24" customHeight="1" x14ac:dyDescent="0.25">
      <c r="A112" s="65">
        <v>110</v>
      </c>
      <c r="B112" s="57" t="s">
        <v>98</v>
      </c>
      <c r="C112" s="58" t="s">
        <v>209</v>
      </c>
      <c r="D112" s="57" t="s">
        <v>59</v>
      </c>
      <c r="E112" s="57">
        <v>26</v>
      </c>
      <c r="F112" s="67"/>
      <c r="G112" s="66">
        <f t="shared" si="1"/>
        <v>0</v>
      </c>
    </row>
    <row r="113" spans="1:7" ht="24" customHeight="1" x14ac:dyDescent="0.25">
      <c r="A113" s="65">
        <v>111</v>
      </c>
      <c r="B113" s="57" t="s">
        <v>98</v>
      </c>
      <c r="C113" s="58" t="s">
        <v>210</v>
      </c>
      <c r="D113" s="57" t="s">
        <v>355</v>
      </c>
      <c r="E113" s="57">
        <v>1</v>
      </c>
      <c r="F113" s="67"/>
      <c r="G113" s="66">
        <f t="shared" si="1"/>
        <v>0</v>
      </c>
    </row>
    <row r="114" spans="1:7" ht="24" customHeight="1" x14ac:dyDescent="0.25">
      <c r="A114" s="65">
        <v>112</v>
      </c>
      <c r="B114" s="57" t="s">
        <v>98</v>
      </c>
      <c r="C114" s="58" t="s">
        <v>211</v>
      </c>
      <c r="D114" s="57" t="s">
        <v>355</v>
      </c>
      <c r="E114" s="57">
        <v>1</v>
      </c>
      <c r="F114" s="67"/>
      <c r="G114" s="66">
        <f t="shared" si="1"/>
        <v>0</v>
      </c>
    </row>
    <row r="115" spans="1:7" ht="24" customHeight="1" x14ac:dyDescent="0.25">
      <c r="A115" s="65">
        <v>113</v>
      </c>
      <c r="B115" s="57" t="s">
        <v>98</v>
      </c>
      <c r="C115" s="58" t="s">
        <v>212</v>
      </c>
      <c r="D115" s="57" t="s">
        <v>355</v>
      </c>
      <c r="E115" s="57">
        <v>1</v>
      </c>
      <c r="F115" s="67"/>
      <c r="G115" s="66">
        <f t="shared" si="1"/>
        <v>0</v>
      </c>
    </row>
    <row r="116" spans="1:7" ht="24" customHeight="1" x14ac:dyDescent="0.25">
      <c r="A116" s="65">
        <v>114</v>
      </c>
      <c r="B116" s="57" t="s">
        <v>98</v>
      </c>
      <c r="C116" s="58" t="s">
        <v>213</v>
      </c>
      <c r="D116" s="57" t="s">
        <v>354</v>
      </c>
      <c r="E116" s="93">
        <v>2278</v>
      </c>
      <c r="F116" s="67"/>
      <c r="G116" s="66">
        <f t="shared" si="1"/>
        <v>0</v>
      </c>
    </row>
    <row r="117" spans="1:7" ht="24" customHeight="1" x14ac:dyDescent="0.25">
      <c r="A117" s="65">
        <v>115</v>
      </c>
      <c r="B117" s="57" t="s">
        <v>98</v>
      </c>
      <c r="C117" s="58" t="s">
        <v>214</v>
      </c>
      <c r="D117" s="57" t="s">
        <v>59</v>
      </c>
      <c r="E117" s="57">
        <v>1</v>
      </c>
      <c r="F117" s="67"/>
      <c r="G117" s="66">
        <f t="shared" si="1"/>
        <v>0</v>
      </c>
    </row>
    <row r="118" spans="1:7" ht="24" customHeight="1" x14ac:dyDescent="0.25">
      <c r="A118" s="65">
        <v>116</v>
      </c>
      <c r="B118" s="57" t="s">
        <v>98</v>
      </c>
      <c r="C118" s="58" t="s">
        <v>215</v>
      </c>
      <c r="D118" s="57" t="s">
        <v>59</v>
      </c>
      <c r="E118" s="57">
        <v>1</v>
      </c>
      <c r="F118" s="67"/>
      <c r="G118" s="66">
        <f t="shared" si="1"/>
        <v>0</v>
      </c>
    </row>
    <row r="119" spans="1:7" ht="24" customHeight="1" x14ac:dyDescent="0.25">
      <c r="A119" s="65">
        <v>117</v>
      </c>
      <c r="B119" s="57" t="s">
        <v>98</v>
      </c>
      <c r="C119" s="58" t="s">
        <v>216</v>
      </c>
      <c r="D119" s="57" t="s">
        <v>59</v>
      </c>
      <c r="E119" s="57">
        <v>57</v>
      </c>
      <c r="F119" s="67"/>
      <c r="G119" s="66">
        <f t="shared" si="1"/>
        <v>0</v>
      </c>
    </row>
    <row r="120" spans="1:7" ht="24" customHeight="1" x14ac:dyDescent="0.25">
      <c r="A120" s="65">
        <v>118</v>
      </c>
      <c r="B120" s="57" t="s">
        <v>98</v>
      </c>
      <c r="C120" s="58" t="s">
        <v>217</v>
      </c>
      <c r="D120" s="57" t="s">
        <v>59</v>
      </c>
      <c r="E120" s="57">
        <v>8</v>
      </c>
      <c r="F120" s="67"/>
      <c r="G120" s="66">
        <f t="shared" si="1"/>
        <v>0</v>
      </c>
    </row>
    <row r="121" spans="1:7" ht="24" customHeight="1" x14ac:dyDescent="0.25">
      <c r="A121" s="65">
        <v>119</v>
      </c>
      <c r="B121" s="57" t="s">
        <v>98</v>
      </c>
      <c r="C121" s="58" t="s">
        <v>218</v>
      </c>
      <c r="D121" s="57" t="s">
        <v>354</v>
      </c>
      <c r="E121" s="93">
        <v>3602</v>
      </c>
      <c r="F121" s="67"/>
      <c r="G121" s="66">
        <f t="shared" si="1"/>
        <v>0</v>
      </c>
    </row>
    <row r="122" spans="1:7" ht="24" customHeight="1" x14ac:dyDescent="0.25">
      <c r="A122" s="65">
        <v>120</v>
      </c>
      <c r="B122" s="57" t="s">
        <v>98</v>
      </c>
      <c r="C122" s="58" t="s">
        <v>219</v>
      </c>
      <c r="D122" s="57" t="s">
        <v>354</v>
      </c>
      <c r="E122" s="57">
        <v>180</v>
      </c>
      <c r="F122" s="67"/>
      <c r="G122" s="66">
        <f t="shared" si="1"/>
        <v>0</v>
      </c>
    </row>
    <row r="123" spans="1:7" ht="24" customHeight="1" x14ac:dyDescent="0.25">
      <c r="A123" s="65">
        <v>121</v>
      </c>
      <c r="B123" s="57" t="s">
        <v>98</v>
      </c>
      <c r="C123" s="58" t="s">
        <v>220</v>
      </c>
      <c r="D123" s="57" t="s">
        <v>354</v>
      </c>
      <c r="E123" s="93">
        <v>1565</v>
      </c>
      <c r="F123" s="67"/>
      <c r="G123" s="66">
        <f t="shared" si="1"/>
        <v>0</v>
      </c>
    </row>
    <row r="124" spans="1:7" ht="24" customHeight="1" x14ac:dyDescent="0.25">
      <c r="A124" s="65">
        <v>122</v>
      </c>
      <c r="B124" s="57" t="s">
        <v>98</v>
      </c>
      <c r="C124" s="58" t="s">
        <v>221</v>
      </c>
      <c r="D124" s="57" t="s">
        <v>356</v>
      </c>
      <c r="E124" s="93">
        <v>1000</v>
      </c>
      <c r="F124" s="67"/>
      <c r="G124" s="66">
        <f t="shared" si="1"/>
        <v>0</v>
      </c>
    </row>
    <row r="125" spans="1:7" ht="24" customHeight="1" x14ac:dyDescent="0.25">
      <c r="A125" s="65">
        <v>123</v>
      </c>
      <c r="B125" s="57" t="s">
        <v>98</v>
      </c>
      <c r="C125" s="58" t="s">
        <v>222</v>
      </c>
      <c r="D125" s="57" t="s">
        <v>354</v>
      </c>
      <c r="E125" s="57">
        <v>90</v>
      </c>
      <c r="F125" s="67"/>
      <c r="G125" s="66">
        <f t="shared" si="1"/>
        <v>0</v>
      </c>
    </row>
    <row r="126" spans="1:7" ht="24" customHeight="1" x14ac:dyDescent="0.25">
      <c r="A126" s="65">
        <v>124</v>
      </c>
      <c r="B126" s="57" t="s">
        <v>98</v>
      </c>
      <c r="C126" s="58" t="s">
        <v>223</v>
      </c>
      <c r="D126" s="57" t="s">
        <v>354</v>
      </c>
      <c r="E126" s="57">
        <v>40</v>
      </c>
      <c r="F126" s="67"/>
      <c r="G126" s="66">
        <f t="shared" si="1"/>
        <v>0</v>
      </c>
    </row>
    <row r="127" spans="1:7" ht="24" customHeight="1" x14ac:dyDescent="0.25">
      <c r="A127" s="65">
        <v>125</v>
      </c>
      <c r="B127" s="57" t="s">
        <v>98</v>
      </c>
      <c r="C127" s="58" t="s">
        <v>224</v>
      </c>
      <c r="D127" s="57" t="s">
        <v>354</v>
      </c>
      <c r="E127" s="57">
        <v>397</v>
      </c>
      <c r="F127" s="67"/>
      <c r="G127" s="66">
        <f t="shared" si="1"/>
        <v>0</v>
      </c>
    </row>
    <row r="128" spans="1:7" ht="24" customHeight="1" x14ac:dyDescent="0.25">
      <c r="A128" s="65">
        <v>126</v>
      </c>
      <c r="B128" s="57" t="s">
        <v>98</v>
      </c>
      <c r="C128" s="58" t="s">
        <v>225</v>
      </c>
      <c r="D128" s="57" t="s">
        <v>59</v>
      </c>
      <c r="E128" s="57">
        <v>2</v>
      </c>
      <c r="F128" s="67"/>
      <c r="G128" s="66">
        <f t="shared" si="1"/>
        <v>0</v>
      </c>
    </row>
    <row r="129" spans="1:7" ht="24" customHeight="1" x14ac:dyDescent="0.25">
      <c r="A129" s="65">
        <v>127</v>
      </c>
      <c r="B129" s="57" t="s">
        <v>98</v>
      </c>
      <c r="C129" s="58" t="s">
        <v>226</v>
      </c>
      <c r="D129" s="57" t="s">
        <v>354</v>
      </c>
      <c r="E129" s="93">
        <v>2760</v>
      </c>
      <c r="F129" s="67"/>
      <c r="G129" s="66">
        <f t="shared" si="1"/>
        <v>0</v>
      </c>
    </row>
    <row r="130" spans="1:7" ht="24" customHeight="1" x14ac:dyDescent="0.25">
      <c r="A130" s="65">
        <v>128</v>
      </c>
      <c r="B130" s="57" t="s">
        <v>98</v>
      </c>
      <c r="C130" s="58" t="s">
        <v>227</v>
      </c>
      <c r="D130" s="57" t="s">
        <v>59</v>
      </c>
      <c r="E130" s="57">
        <v>3</v>
      </c>
      <c r="F130" s="67"/>
      <c r="G130" s="66">
        <f t="shared" si="1"/>
        <v>0</v>
      </c>
    </row>
    <row r="131" spans="1:7" ht="24" customHeight="1" x14ac:dyDescent="0.25">
      <c r="A131" s="65">
        <v>129</v>
      </c>
      <c r="B131" s="57" t="s">
        <v>98</v>
      </c>
      <c r="C131" s="58" t="s">
        <v>228</v>
      </c>
      <c r="D131" s="57" t="s">
        <v>59</v>
      </c>
      <c r="E131" s="57">
        <v>1</v>
      </c>
      <c r="F131" s="67"/>
      <c r="G131" s="66">
        <f t="shared" si="1"/>
        <v>0</v>
      </c>
    </row>
    <row r="132" spans="1:7" ht="24" customHeight="1" x14ac:dyDescent="0.25">
      <c r="A132" s="65">
        <v>130</v>
      </c>
      <c r="B132" s="57" t="s">
        <v>98</v>
      </c>
      <c r="C132" s="58" t="s">
        <v>229</v>
      </c>
      <c r="D132" s="57" t="s">
        <v>59</v>
      </c>
      <c r="E132" s="57">
        <v>1</v>
      </c>
      <c r="F132" s="67"/>
      <c r="G132" s="66">
        <f t="shared" ref="G132:G195" si="2">SUM(E132*F132)</f>
        <v>0</v>
      </c>
    </row>
    <row r="133" spans="1:7" ht="24" customHeight="1" x14ac:dyDescent="0.25">
      <c r="A133" s="65">
        <v>131</v>
      </c>
      <c r="B133" s="57" t="s">
        <v>98</v>
      </c>
      <c r="C133" s="58" t="s">
        <v>230</v>
      </c>
      <c r="D133" s="57" t="s">
        <v>59</v>
      </c>
      <c r="E133" s="57">
        <v>10</v>
      </c>
      <c r="F133" s="67"/>
      <c r="G133" s="66">
        <f t="shared" si="2"/>
        <v>0</v>
      </c>
    </row>
    <row r="134" spans="1:7" ht="24" customHeight="1" x14ac:dyDescent="0.25">
      <c r="A134" s="65">
        <v>132</v>
      </c>
      <c r="B134" s="57" t="s">
        <v>98</v>
      </c>
      <c r="C134" s="58" t="s">
        <v>231</v>
      </c>
      <c r="D134" s="57" t="s">
        <v>59</v>
      </c>
      <c r="E134" s="57">
        <v>11</v>
      </c>
      <c r="F134" s="67"/>
      <c r="G134" s="66">
        <f t="shared" si="2"/>
        <v>0</v>
      </c>
    </row>
    <row r="135" spans="1:7" ht="24" customHeight="1" x14ac:dyDescent="0.25">
      <c r="A135" s="65">
        <v>133</v>
      </c>
      <c r="B135" s="57" t="s">
        <v>98</v>
      </c>
      <c r="C135" s="58" t="s">
        <v>232</v>
      </c>
      <c r="D135" s="57" t="s">
        <v>59</v>
      </c>
      <c r="E135" s="57">
        <v>2</v>
      </c>
      <c r="F135" s="67"/>
      <c r="G135" s="66">
        <f t="shared" si="2"/>
        <v>0</v>
      </c>
    </row>
    <row r="136" spans="1:7" ht="24" customHeight="1" x14ac:dyDescent="0.25">
      <c r="A136" s="65">
        <v>134</v>
      </c>
      <c r="B136" s="57" t="s">
        <v>98</v>
      </c>
      <c r="C136" s="58" t="s">
        <v>233</v>
      </c>
      <c r="D136" s="57" t="s">
        <v>59</v>
      </c>
      <c r="E136" s="57">
        <v>3</v>
      </c>
      <c r="F136" s="67"/>
      <c r="G136" s="66">
        <f t="shared" si="2"/>
        <v>0</v>
      </c>
    </row>
    <row r="137" spans="1:7" ht="24" customHeight="1" x14ac:dyDescent="0.25">
      <c r="A137" s="65">
        <v>135</v>
      </c>
      <c r="B137" s="57" t="s">
        <v>98</v>
      </c>
      <c r="C137" s="58" t="s">
        <v>234</v>
      </c>
      <c r="D137" s="57" t="s">
        <v>59</v>
      </c>
      <c r="E137" s="57">
        <v>2</v>
      </c>
      <c r="F137" s="67"/>
      <c r="G137" s="66">
        <f t="shared" si="2"/>
        <v>0</v>
      </c>
    </row>
    <row r="138" spans="1:7" ht="24" customHeight="1" x14ac:dyDescent="0.25">
      <c r="A138" s="65">
        <v>136</v>
      </c>
      <c r="B138" s="57" t="s">
        <v>98</v>
      </c>
      <c r="C138" s="58" t="s">
        <v>235</v>
      </c>
      <c r="D138" s="57" t="s">
        <v>59</v>
      </c>
      <c r="E138" s="57">
        <v>11</v>
      </c>
      <c r="F138" s="67"/>
      <c r="G138" s="66">
        <f t="shared" si="2"/>
        <v>0</v>
      </c>
    </row>
    <row r="139" spans="1:7" ht="24" customHeight="1" x14ac:dyDescent="0.25">
      <c r="A139" s="65">
        <v>137</v>
      </c>
      <c r="B139" s="57" t="s">
        <v>98</v>
      </c>
      <c r="C139" s="58" t="s">
        <v>236</v>
      </c>
      <c r="D139" s="57" t="s">
        <v>59</v>
      </c>
      <c r="E139" s="57">
        <v>2</v>
      </c>
      <c r="F139" s="67"/>
      <c r="G139" s="66">
        <f t="shared" si="2"/>
        <v>0</v>
      </c>
    </row>
    <row r="140" spans="1:7" ht="24" customHeight="1" x14ac:dyDescent="0.25">
      <c r="A140" s="65">
        <v>138</v>
      </c>
      <c r="B140" s="57" t="s">
        <v>98</v>
      </c>
      <c r="C140" s="58" t="s">
        <v>237</v>
      </c>
      <c r="D140" s="57" t="s">
        <v>59</v>
      </c>
      <c r="E140" s="57">
        <v>3</v>
      </c>
      <c r="F140" s="67"/>
      <c r="G140" s="66">
        <f t="shared" si="2"/>
        <v>0</v>
      </c>
    </row>
    <row r="141" spans="1:7" ht="24" customHeight="1" x14ac:dyDescent="0.25">
      <c r="A141" s="65">
        <v>139</v>
      </c>
      <c r="B141" s="57" t="s">
        <v>98</v>
      </c>
      <c r="C141" s="58" t="s">
        <v>238</v>
      </c>
      <c r="D141" s="57" t="s">
        <v>59</v>
      </c>
      <c r="E141" s="57">
        <v>2</v>
      </c>
      <c r="F141" s="67"/>
      <c r="G141" s="66">
        <f t="shared" si="2"/>
        <v>0</v>
      </c>
    </row>
    <row r="142" spans="1:7" ht="24" customHeight="1" x14ac:dyDescent="0.25">
      <c r="A142" s="65">
        <v>140</v>
      </c>
      <c r="B142" s="57" t="s">
        <v>98</v>
      </c>
      <c r="C142" s="58" t="s">
        <v>239</v>
      </c>
      <c r="D142" s="57" t="s">
        <v>59</v>
      </c>
      <c r="E142" s="57">
        <v>3</v>
      </c>
      <c r="F142" s="67"/>
      <c r="G142" s="66">
        <f t="shared" si="2"/>
        <v>0</v>
      </c>
    </row>
    <row r="143" spans="1:7" ht="24" customHeight="1" x14ac:dyDescent="0.25">
      <c r="A143" s="65">
        <v>141</v>
      </c>
      <c r="B143" s="57" t="s">
        <v>98</v>
      </c>
      <c r="C143" s="58" t="s">
        <v>240</v>
      </c>
      <c r="D143" s="57" t="s">
        <v>59</v>
      </c>
      <c r="E143" s="57">
        <v>8</v>
      </c>
      <c r="F143" s="67"/>
      <c r="G143" s="66">
        <f t="shared" si="2"/>
        <v>0</v>
      </c>
    </row>
    <row r="144" spans="1:7" ht="24" customHeight="1" x14ac:dyDescent="0.25">
      <c r="A144" s="65">
        <v>142</v>
      </c>
      <c r="B144" s="57" t="s">
        <v>98</v>
      </c>
      <c r="C144" s="58" t="s">
        <v>241</v>
      </c>
      <c r="D144" s="57" t="s">
        <v>59</v>
      </c>
      <c r="E144" s="57">
        <v>8</v>
      </c>
      <c r="F144" s="67"/>
      <c r="G144" s="66">
        <f t="shared" si="2"/>
        <v>0</v>
      </c>
    </row>
    <row r="145" spans="1:7" ht="24" customHeight="1" x14ac:dyDescent="0.25">
      <c r="A145" s="65">
        <v>143</v>
      </c>
      <c r="B145" s="57" t="s">
        <v>98</v>
      </c>
      <c r="C145" s="58" t="s">
        <v>242</v>
      </c>
      <c r="D145" s="57" t="s">
        <v>59</v>
      </c>
      <c r="E145" s="57">
        <v>3</v>
      </c>
      <c r="F145" s="67"/>
      <c r="G145" s="66">
        <f t="shared" si="2"/>
        <v>0</v>
      </c>
    </row>
    <row r="146" spans="1:7" ht="24" customHeight="1" x14ac:dyDescent="0.25">
      <c r="A146" s="65">
        <v>144</v>
      </c>
      <c r="B146" s="57" t="s">
        <v>98</v>
      </c>
      <c r="C146" s="58" t="s">
        <v>243</v>
      </c>
      <c r="D146" s="57" t="s">
        <v>354</v>
      </c>
      <c r="E146" s="93">
        <v>1287</v>
      </c>
      <c r="F146" s="67"/>
      <c r="G146" s="66">
        <f t="shared" si="2"/>
        <v>0</v>
      </c>
    </row>
    <row r="147" spans="1:7" ht="24" customHeight="1" x14ac:dyDescent="0.25">
      <c r="A147" s="65">
        <v>145</v>
      </c>
      <c r="B147" s="57" t="s">
        <v>98</v>
      </c>
      <c r="C147" s="58" t="s">
        <v>244</v>
      </c>
      <c r="D147" s="57" t="s">
        <v>354</v>
      </c>
      <c r="E147" s="93">
        <v>2112</v>
      </c>
      <c r="F147" s="67"/>
      <c r="G147" s="66">
        <f t="shared" si="2"/>
        <v>0</v>
      </c>
    </row>
    <row r="148" spans="1:7" ht="24" customHeight="1" x14ac:dyDescent="0.25">
      <c r="A148" s="65">
        <v>146</v>
      </c>
      <c r="B148" s="57" t="s">
        <v>98</v>
      </c>
      <c r="C148" s="58" t="s">
        <v>245</v>
      </c>
      <c r="D148" s="57" t="s">
        <v>354</v>
      </c>
      <c r="E148" s="93">
        <v>3090</v>
      </c>
      <c r="F148" s="67"/>
      <c r="G148" s="66">
        <f t="shared" si="2"/>
        <v>0</v>
      </c>
    </row>
    <row r="149" spans="1:7" ht="24" customHeight="1" x14ac:dyDescent="0.25">
      <c r="A149" s="65">
        <v>147</v>
      </c>
      <c r="B149" s="57" t="s">
        <v>98</v>
      </c>
      <c r="C149" s="58" t="s">
        <v>246</v>
      </c>
      <c r="D149" s="57" t="s">
        <v>356</v>
      </c>
      <c r="E149" s="93">
        <v>1161</v>
      </c>
      <c r="F149" s="67"/>
      <c r="G149" s="66">
        <f t="shared" si="2"/>
        <v>0</v>
      </c>
    </row>
    <row r="150" spans="1:7" ht="24" customHeight="1" x14ac:dyDescent="0.25">
      <c r="A150" s="65">
        <v>148</v>
      </c>
      <c r="B150" s="57" t="s">
        <v>98</v>
      </c>
      <c r="C150" s="58" t="s">
        <v>247</v>
      </c>
      <c r="D150" s="57" t="s">
        <v>356</v>
      </c>
      <c r="E150" s="57">
        <v>69</v>
      </c>
      <c r="F150" s="67"/>
      <c r="G150" s="66">
        <f t="shared" si="2"/>
        <v>0</v>
      </c>
    </row>
    <row r="151" spans="1:7" ht="24" customHeight="1" x14ac:dyDescent="0.25">
      <c r="A151" s="65">
        <v>149</v>
      </c>
      <c r="B151" s="57" t="s">
        <v>98</v>
      </c>
      <c r="C151" s="58" t="s">
        <v>248</v>
      </c>
      <c r="D151" s="57" t="s">
        <v>356</v>
      </c>
      <c r="E151" s="57">
        <v>115</v>
      </c>
      <c r="F151" s="67"/>
      <c r="G151" s="66">
        <f t="shared" si="2"/>
        <v>0</v>
      </c>
    </row>
    <row r="152" spans="1:7" ht="24" customHeight="1" x14ac:dyDescent="0.25">
      <c r="A152" s="65">
        <v>150</v>
      </c>
      <c r="B152" s="57" t="s">
        <v>98</v>
      </c>
      <c r="C152" s="58" t="s">
        <v>249</v>
      </c>
      <c r="D152" s="57" t="s">
        <v>59</v>
      </c>
      <c r="E152" s="57">
        <v>3</v>
      </c>
      <c r="F152" s="67"/>
      <c r="G152" s="66">
        <f t="shared" si="2"/>
        <v>0</v>
      </c>
    </row>
    <row r="153" spans="1:7" ht="24" customHeight="1" x14ac:dyDescent="0.25">
      <c r="A153" s="65">
        <v>151</v>
      </c>
      <c r="B153" s="57" t="s">
        <v>98</v>
      </c>
      <c r="C153" s="58" t="s">
        <v>250</v>
      </c>
      <c r="D153" s="57" t="s">
        <v>59</v>
      </c>
      <c r="E153" s="57">
        <v>5</v>
      </c>
      <c r="F153" s="67"/>
      <c r="G153" s="66">
        <f t="shared" si="2"/>
        <v>0</v>
      </c>
    </row>
    <row r="154" spans="1:7" ht="24" customHeight="1" x14ac:dyDescent="0.25">
      <c r="A154" s="65">
        <v>152</v>
      </c>
      <c r="B154" s="57" t="s">
        <v>98</v>
      </c>
      <c r="C154" s="58" t="s">
        <v>251</v>
      </c>
      <c r="D154" s="57" t="s">
        <v>59</v>
      </c>
      <c r="E154" s="57">
        <v>1</v>
      </c>
      <c r="F154" s="67"/>
      <c r="G154" s="66">
        <f t="shared" si="2"/>
        <v>0</v>
      </c>
    </row>
    <row r="155" spans="1:7" ht="24" customHeight="1" x14ac:dyDescent="0.25">
      <c r="A155" s="65">
        <v>153</v>
      </c>
      <c r="B155" s="57" t="s">
        <v>98</v>
      </c>
      <c r="C155" s="58" t="s">
        <v>252</v>
      </c>
      <c r="D155" s="57" t="s">
        <v>59</v>
      </c>
      <c r="E155" s="57">
        <v>6</v>
      </c>
      <c r="F155" s="67"/>
      <c r="G155" s="66">
        <f t="shared" si="2"/>
        <v>0</v>
      </c>
    </row>
    <row r="156" spans="1:7" ht="24" customHeight="1" x14ac:dyDescent="0.25">
      <c r="A156" s="65">
        <v>154</v>
      </c>
      <c r="B156" s="57" t="s">
        <v>98</v>
      </c>
      <c r="C156" s="58" t="s">
        <v>253</v>
      </c>
      <c r="D156" s="57" t="s">
        <v>59</v>
      </c>
      <c r="E156" s="57">
        <v>12</v>
      </c>
      <c r="F156" s="67"/>
      <c r="G156" s="66">
        <f t="shared" si="2"/>
        <v>0</v>
      </c>
    </row>
    <row r="157" spans="1:7" ht="24" customHeight="1" x14ac:dyDescent="0.25">
      <c r="A157" s="65">
        <v>155</v>
      </c>
      <c r="B157" s="57" t="s">
        <v>98</v>
      </c>
      <c r="C157" s="58" t="s">
        <v>254</v>
      </c>
      <c r="D157" s="57" t="s">
        <v>59</v>
      </c>
      <c r="E157" s="57">
        <v>48</v>
      </c>
      <c r="F157" s="67"/>
      <c r="G157" s="66">
        <f t="shared" si="2"/>
        <v>0</v>
      </c>
    </row>
    <row r="158" spans="1:7" ht="24" customHeight="1" x14ac:dyDescent="0.25">
      <c r="A158" s="65">
        <v>156</v>
      </c>
      <c r="B158" s="57" t="s">
        <v>98</v>
      </c>
      <c r="C158" s="58" t="s">
        <v>255</v>
      </c>
      <c r="D158" s="57" t="s">
        <v>59</v>
      </c>
      <c r="E158" s="57">
        <v>7</v>
      </c>
      <c r="F158" s="67"/>
      <c r="G158" s="66">
        <f t="shared" si="2"/>
        <v>0</v>
      </c>
    </row>
    <row r="159" spans="1:7" ht="24" customHeight="1" x14ac:dyDescent="0.25">
      <c r="A159" s="65">
        <v>157</v>
      </c>
      <c r="B159" s="57" t="s">
        <v>98</v>
      </c>
      <c r="C159" s="58" t="s">
        <v>256</v>
      </c>
      <c r="D159" s="57" t="s">
        <v>59</v>
      </c>
      <c r="E159" s="57">
        <v>5</v>
      </c>
      <c r="F159" s="67"/>
      <c r="G159" s="66">
        <f t="shared" si="2"/>
        <v>0</v>
      </c>
    </row>
    <row r="160" spans="1:7" ht="24" customHeight="1" x14ac:dyDescent="0.25">
      <c r="A160" s="65">
        <v>158</v>
      </c>
      <c r="B160" s="57" t="s">
        <v>98</v>
      </c>
      <c r="C160" s="58" t="s">
        <v>257</v>
      </c>
      <c r="D160" s="57" t="s">
        <v>59</v>
      </c>
      <c r="E160" s="57">
        <v>13</v>
      </c>
      <c r="F160" s="67"/>
      <c r="G160" s="66">
        <f t="shared" si="2"/>
        <v>0</v>
      </c>
    </row>
    <row r="161" spans="1:7" ht="24" customHeight="1" x14ac:dyDescent="0.25">
      <c r="A161" s="65">
        <v>159</v>
      </c>
      <c r="B161" s="57" t="s">
        <v>98</v>
      </c>
      <c r="C161" s="58" t="s">
        <v>258</v>
      </c>
      <c r="D161" s="57" t="s">
        <v>354</v>
      </c>
      <c r="E161" s="57">
        <v>761</v>
      </c>
      <c r="F161" s="67"/>
      <c r="G161" s="66">
        <f t="shared" si="2"/>
        <v>0</v>
      </c>
    </row>
    <row r="162" spans="1:7" ht="24" customHeight="1" x14ac:dyDescent="0.25">
      <c r="A162" s="65">
        <v>160</v>
      </c>
      <c r="B162" s="57" t="s">
        <v>98</v>
      </c>
      <c r="C162" s="58" t="s">
        <v>259</v>
      </c>
      <c r="D162" s="57" t="s">
        <v>59</v>
      </c>
      <c r="E162" s="57">
        <v>2</v>
      </c>
      <c r="F162" s="67"/>
      <c r="G162" s="66">
        <f t="shared" si="2"/>
        <v>0</v>
      </c>
    </row>
    <row r="163" spans="1:7" ht="24" customHeight="1" x14ac:dyDescent="0.25">
      <c r="A163" s="65">
        <v>161</v>
      </c>
      <c r="B163" s="57" t="s">
        <v>98</v>
      </c>
      <c r="C163" s="58" t="s">
        <v>260</v>
      </c>
      <c r="D163" s="57" t="s">
        <v>59</v>
      </c>
      <c r="E163" s="57">
        <v>2</v>
      </c>
      <c r="F163" s="67"/>
      <c r="G163" s="66">
        <f t="shared" si="2"/>
        <v>0</v>
      </c>
    </row>
    <row r="164" spans="1:7" ht="24" customHeight="1" x14ac:dyDescent="0.25">
      <c r="A164" s="65">
        <v>162</v>
      </c>
      <c r="B164" s="57" t="s">
        <v>98</v>
      </c>
      <c r="C164" s="58" t="s">
        <v>261</v>
      </c>
      <c r="D164" s="57" t="s">
        <v>59</v>
      </c>
      <c r="E164" s="57">
        <v>24</v>
      </c>
      <c r="F164" s="67"/>
      <c r="G164" s="66">
        <f t="shared" si="2"/>
        <v>0</v>
      </c>
    </row>
    <row r="165" spans="1:7" ht="24" customHeight="1" x14ac:dyDescent="0.25">
      <c r="A165" s="65">
        <v>163</v>
      </c>
      <c r="B165" s="57" t="s">
        <v>98</v>
      </c>
      <c r="C165" s="58" t="s">
        <v>262</v>
      </c>
      <c r="D165" s="57" t="s">
        <v>59</v>
      </c>
      <c r="E165" s="57">
        <v>2</v>
      </c>
      <c r="F165" s="67"/>
      <c r="G165" s="66">
        <f t="shared" si="2"/>
        <v>0</v>
      </c>
    </row>
    <row r="166" spans="1:7" ht="24" customHeight="1" x14ac:dyDescent="0.25">
      <c r="A166" s="65">
        <v>164</v>
      </c>
      <c r="B166" s="57" t="s">
        <v>98</v>
      </c>
      <c r="C166" s="58" t="s">
        <v>263</v>
      </c>
      <c r="D166" s="57" t="s">
        <v>59</v>
      </c>
      <c r="E166" s="57">
        <v>14</v>
      </c>
      <c r="F166" s="67"/>
      <c r="G166" s="66">
        <f t="shared" si="2"/>
        <v>0</v>
      </c>
    </row>
    <row r="167" spans="1:7" ht="24" customHeight="1" x14ac:dyDescent="0.25">
      <c r="A167" s="65">
        <v>165</v>
      </c>
      <c r="B167" s="57" t="s">
        <v>98</v>
      </c>
      <c r="C167" s="58" t="s">
        <v>264</v>
      </c>
      <c r="D167" s="57" t="s">
        <v>59</v>
      </c>
      <c r="E167" s="57">
        <v>7</v>
      </c>
      <c r="F167" s="67"/>
      <c r="G167" s="66">
        <f t="shared" si="2"/>
        <v>0</v>
      </c>
    </row>
    <row r="168" spans="1:7" ht="24" customHeight="1" x14ac:dyDescent="0.25">
      <c r="A168" s="65">
        <v>166</v>
      </c>
      <c r="B168" s="57" t="s">
        <v>98</v>
      </c>
      <c r="C168" s="58" t="s">
        <v>265</v>
      </c>
      <c r="D168" s="57" t="s">
        <v>59</v>
      </c>
      <c r="E168" s="57">
        <v>19</v>
      </c>
      <c r="F168" s="67"/>
      <c r="G168" s="66">
        <f t="shared" si="2"/>
        <v>0</v>
      </c>
    </row>
    <row r="169" spans="1:7" ht="24" customHeight="1" x14ac:dyDescent="0.25">
      <c r="A169" s="65">
        <v>167</v>
      </c>
      <c r="B169" s="57" t="s">
        <v>98</v>
      </c>
      <c r="C169" s="58" t="s">
        <v>266</v>
      </c>
      <c r="D169" s="57" t="s">
        <v>59</v>
      </c>
      <c r="E169" s="57">
        <v>11</v>
      </c>
      <c r="F169" s="67"/>
      <c r="G169" s="66">
        <f t="shared" si="2"/>
        <v>0</v>
      </c>
    </row>
    <row r="170" spans="1:7" ht="24" customHeight="1" x14ac:dyDescent="0.25">
      <c r="A170" s="65">
        <v>168</v>
      </c>
      <c r="B170" s="57" t="s">
        <v>98</v>
      </c>
      <c r="C170" s="58" t="s">
        <v>267</v>
      </c>
      <c r="D170" s="57" t="s">
        <v>59</v>
      </c>
      <c r="E170" s="57">
        <v>4</v>
      </c>
      <c r="F170" s="67"/>
      <c r="G170" s="66">
        <f t="shared" si="2"/>
        <v>0</v>
      </c>
    </row>
    <row r="171" spans="1:7" ht="24" customHeight="1" x14ac:dyDescent="0.25">
      <c r="A171" s="65">
        <v>169</v>
      </c>
      <c r="B171" s="57" t="s">
        <v>98</v>
      </c>
      <c r="C171" s="58" t="s">
        <v>268</v>
      </c>
      <c r="D171" s="57" t="s">
        <v>59</v>
      </c>
      <c r="E171" s="57">
        <v>14</v>
      </c>
      <c r="F171" s="67"/>
      <c r="G171" s="66">
        <f t="shared" si="2"/>
        <v>0</v>
      </c>
    </row>
    <row r="172" spans="1:7" ht="24" customHeight="1" x14ac:dyDescent="0.25">
      <c r="A172" s="65">
        <v>170</v>
      </c>
      <c r="B172" s="57" t="s">
        <v>98</v>
      </c>
      <c r="C172" s="58" t="s">
        <v>269</v>
      </c>
      <c r="D172" s="57" t="s">
        <v>59</v>
      </c>
      <c r="E172" s="57">
        <v>15</v>
      </c>
      <c r="F172" s="67"/>
      <c r="G172" s="66">
        <f t="shared" si="2"/>
        <v>0</v>
      </c>
    </row>
    <row r="173" spans="1:7" ht="24" customHeight="1" x14ac:dyDescent="0.25">
      <c r="A173" s="65">
        <v>171</v>
      </c>
      <c r="B173" s="57" t="s">
        <v>98</v>
      </c>
      <c r="C173" s="58" t="s">
        <v>270</v>
      </c>
      <c r="D173" s="57" t="s">
        <v>59</v>
      </c>
      <c r="E173" s="57">
        <v>3</v>
      </c>
      <c r="F173" s="67"/>
      <c r="G173" s="66">
        <f t="shared" si="2"/>
        <v>0</v>
      </c>
    </row>
    <row r="174" spans="1:7" ht="24" customHeight="1" x14ac:dyDescent="0.25">
      <c r="A174" s="65">
        <v>172</v>
      </c>
      <c r="B174" s="57" t="s">
        <v>98</v>
      </c>
      <c r="C174" s="58" t="s">
        <v>271</v>
      </c>
      <c r="D174" s="57" t="s">
        <v>59</v>
      </c>
      <c r="E174" s="57">
        <v>3</v>
      </c>
      <c r="F174" s="67"/>
      <c r="G174" s="66">
        <f t="shared" si="2"/>
        <v>0</v>
      </c>
    </row>
    <row r="175" spans="1:7" ht="24" customHeight="1" x14ac:dyDescent="0.25">
      <c r="A175" s="65">
        <v>173</v>
      </c>
      <c r="B175" s="57" t="s">
        <v>98</v>
      </c>
      <c r="C175" s="58" t="s">
        <v>272</v>
      </c>
      <c r="D175" s="57" t="s">
        <v>59</v>
      </c>
      <c r="E175" s="57">
        <v>3</v>
      </c>
      <c r="F175" s="67"/>
      <c r="G175" s="66">
        <f t="shared" si="2"/>
        <v>0</v>
      </c>
    </row>
    <row r="176" spans="1:7" ht="24" customHeight="1" x14ac:dyDescent="0.25">
      <c r="A176" s="65">
        <v>174</v>
      </c>
      <c r="B176" s="57" t="s">
        <v>98</v>
      </c>
      <c r="C176" s="58" t="s">
        <v>273</v>
      </c>
      <c r="D176" s="57" t="s">
        <v>59</v>
      </c>
      <c r="E176" s="57">
        <v>3</v>
      </c>
      <c r="F176" s="67"/>
      <c r="G176" s="66">
        <f t="shared" si="2"/>
        <v>0</v>
      </c>
    </row>
    <row r="177" spans="1:7" ht="24" customHeight="1" x14ac:dyDescent="0.25">
      <c r="A177" s="65">
        <v>175</v>
      </c>
      <c r="B177" s="57" t="s">
        <v>98</v>
      </c>
      <c r="C177" s="58" t="s">
        <v>274</v>
      </c>
      <c r="D177" s="57" t="s">
        <v>59</v>
      </c>
      <c r="E177" s="57">
        <v>2</v>
      </c>
      <c r="F177" s="67"/>
      <c r="G177" s="66">
        <f t="shared" si="2"/>
        <v>0</v>
      </c>
    </row>
    <row r="178" spans="1:7" ht="24" customHeight="1" x14ac:dyDescent="0.25">
      <c r="A178" s="65">
        <v>176</v>
      </c>
      <c r="B178" s="57" t="s">
        <v>98</v>
      </c>
      <c r="C178" s="58" t="s">
        <v>275</v>
      </c>
      <c r="D178" s="57" t="s">
        <v>59</v>
      </c>
      <c r="E178" s="57">
        <v>1</v>
      </c>
      <c r="F178" s="67"/>
      <c r="G178" s="66">
        <f t="shared" si="2"/>
        <v>0</v>
      </c>
    </row>
    <row r="179" spans="1:7" ht="24" customHeight="1" x14ac:dyDescent="0.25">
      <c r="A179" s="65">
        <v>177</v>
      </c>
      <c r="B179" s="57" t="s">
        <v>98</v>
      </c>
      <c r="C179" s="58" t="s">
        <v>276</v>
      </c>
      <c r="D179" s="57" t="s">
        <v>59</v>
      </c>
      <c r="E179" s="57">
        <v>38</v>
      </c>
      <c r="F179" s="67"/>
      <c r="G179" s="66">
        <f t="shared" si="2"/>
        <v>0</v>
      </c>
    </row>
    <row r="180" spans="1:7" ht="24" customHeight="1" x14ac:dyDescent="0.25">
      <c r="A180" s="65">
        <v>178</v>
      </c>
      <c r="B180" s="57" t="s">
        <v>98</v>
      </c>
      <c r="C180" s="58" t="s">
        <v>277</v>
      </c>
      <c r="D180" s="57" t="s">
        <v>355</v>
      </c>
      <c r="E180" s="57">
        <v>1</v>
      </c>
      <c r="F180" s="67"/>
      <c r="G180" s="66">
        <f t="shared" si="2"/>
        <v>0</v>
      </c>
    </row>
    <row r="181" spans="1:7" ht="24" customHeight="1" x14ac:dyDescent="0.25">
      <c r="A181" s="65">
        <v>179</v>
      </c>
      <c r="B181" s="57" t="s">
        <v>98</v>
      </c>
      <c r="C181" s="58" t="s">
        <v>278</v>
      </c>
      <c r="D181" s="57" t="s">
        <v>59</v>
      </c>
      <c r="E181" s="57">
        <v>2</v>
      </c>
      <c r="F181" s="67"/>
      <c r="G181" s="66">
        <f t="shared" si="2"/>
        <v>0</v>
      </c>
    </row>
    <row r="182" spans="1:7" ht="24" customHeight="1" x14ac:dyDescent="0.25">
      <c r="A182" s="65">
        <v>180</v>
      </c>
      <c r="B182" s="57" t="s">
        <v>98</v>
      </c>
      <c r="C182" s="58" t="s">
        <v>279</v>
      </c>
      <c r="D182" s="57" t="s">
        <v>59</v>
      </c>
      <c r="E182" s="57">
        <v>1</v>
      </c>
      <c r="F182" s="67"/>
      <c r="G182" s="66">
        <f t="shared" si="2"/>
        <v>0</v>
      </c>
    </row>
    <row r="183" spans="1:7" ht="24" customHeight="1" x14ac:dyDescent="0.25">
      <c r="A183" s="65">
        <v>181</v>
      </c>
      <c r="B183" s="57" t="s">
        <v>98</v>
      </c>
      <c r="C183" s="58" t="s">
        <v>280</v>
      </c>
      <c r="D183" s="57" t="s">
        <v>59</v>
      </c>
      <c r="E183" s="57">
        <v>12</v>
      </c>
      <c r="F183" s="67"/>
      <c r="G183" s="66">
        <f t="shared" si="2"/>
        <v>0</v>
      </c>
    </row>
    <row r="184" spans="1:7" ht="24" customHeight="1" x14ac:dyDescent="0.25">
      <c r="A184" s="65">
        <v>182</v>
      </c>
      <c r="B184" s="57" t="s">
        <v>98</v>
      </c>
      <c r="C184" s="58" t="s">
        <v>281</v>
      </c>
      <c r="D184" s="57" t="s">
        <v>59</v>
      </c>
      <c r="E184" s="57">
        <v>1</v>
      </c>
      <c r="F184" s="67"/>
      <c r="G184" s="66">
        <f t="shared" si="2"/>
        <v>0</v>
      </c>
    </row>
    <row r="185" spans="1:7" ht="24" customHeight="1" x14ac:dyDescent="0.25">
      <c r="A185" s="65">
        <v>183</v>
      </c>
      <c r="B185" s="57" t="s">
        <v>98</v>
      </c>
      <c r="C185" s="58" t="s">
        <v>282</v>
      </c>
      <c r="D185" s="57" t="s">
        <v>59</v>
      </c>
      <c r="E185" s="57">
        <v>8</v>
      </c>
      <c r="F185" s="67"/>
      <c r="G185" s="66">
        <f t="shared" si="2"/>
        <v>0</v>
      </c>
    </row>
    <row r="186" spans="1:7" ht="24" customHeight="1" x14ac:dyDescent="0.25">
      <c r="A186" s="65">
        <v>184</v>
      </c>
      <c r="B186" s="57" t="s">
        <v>98</v>
      </c>
      <c r="C186" s="58" t="s">
        <v>283</v>
      </c>
      <c r="D186" s="57" t="s">
        <v>59</v>
      </c>
      <c r="E186" s="57">
        <v>8</v>
      </c>
      <c r="F186" s="67"/>
      <c r="G186" s="66">
        <f t="shared" si="2"/>
        <v>0</v>
      </c>
    </row>
    <row r="187" spans="1:7" ht="24" customHeight="1" x14ac:dyDescent="0.25">
      <c r="A187" s="65">
        <v>185</v>
      </c>
      <c r="B187" s="57" t="s">
        <v>98</v>
      </c>
      <c r="C187" s="58" t="s">
        <v>284</v>
      </c>
      <c r="D187" s="57" t="s">
        <v>59</v>
      </c>
      <c r="E187" s="57">
        <v>1</v>
      </c>
      <c r="F187" s="67"/>
      <c r="G187" s="66">
        <f t="shared" si="2"/>
        <v>0</v>
      </c>
    </row>
    <row r="188" spans="1:7" ht="24" customHeight="1" x14ac:dyDescent="0.25">
      <c r="A188" s="65">
        <v>186</v>
      </c>
      <c r="B188" s="57" t="s">
        <v>98</v>
      </c>
      <c r="C188" s="58" t="s">
        <v>285</v>
      </c>
      <c r="D188" s="57" t="s">
        <v>59</v>
      </c>
      <c r="E188" s="57">
        <v>2</v>
      </c>
      <c r="F188" s="67"/>
      <c r="G188" s="66">
        <f t="shared" si="2"/>
        <v>0</v>
      </c>
    </row>
    <row r="189" spans="1:7" ht="24" customHeight="1" x14ac:dyDescent="0.25">
      <c r="A189" s="65">
        <v>187</v>
      </c>
      <c r="B189" s="57" t="s">
        <v>98</v>
      </c>
      <c r="C189" s="58" t="s">
        <v>286</v>
      </c>
      <c r="D189" s="57" t="s">
        <v>59</v>
      </c>
      <c r="E189" s="57">
        <v>2</v>
      </c>
      <c r="F189" s="67"/>
      <c r="G189" s="66">
        <f t="shared" si="2"/>
        <v>0</v>
      </c>
    </row>
    <row r="190" spans="1:7" ht="24" customHeight="1" x14ac:dyDescent="0.25">
      <c r="A190" s="65">
        <v>188</v>
      </c>
      <c r="B190" s="57" t="s">
        <v>98</v>
      </c>
      <c r="C190" s="58" t="s">
        <v>287</v>
      </c>
      <c r="D190" s="57" t="s">
        <v>59</v>
      </c>
      <c r="E190" s="57">
        <v>1</v>
      </c>
      <c r="F190" s="67"/>
      <c r="G190" s="66">
        <f t="shared" si="2"/>
        <v>0</v>
      </c>
    </row>
    <row r="191" spans="1:7" ht="24" customHeight="1" x14ac:dyDescent="0.25">
      <c r="A191" s="65">
        <v>189</v>
      </c>
      <c r="B191" s="57" t="s">
        <v>98</v>
      </c>
      <c r="C191" s="58" t="s">
        <v>288</v>
      </c>
      <c r="D191" s="57" t="s">
        <v>59</v>
      </c>
      <c r="E191" s="57">
        <v>1</v>
      </c>
      <c r="F191" s="67"/>
      <c r="G191" s="66">
        <f t="shared" si="2"/>
        <v>0</v>
      </c>
    </row>
    <row r="192" spans="1:7" ht="24" customHeight="1" x14ac:dyDescent="0.25">
      <c r="A192" s="65">
        <v>190</v>
      </c>
      <c r="B192" s="57" t="s">
        <v>98</v>
      </c>
      <c r="C192" s="58" t="s">
        <v>289</v>
      </c>
      <c r="D192" s="57" t="s">
        <v>59</v>
      </c>
      <c r="E192" s="57">
        <v>1</v>
      </c>
      <c r="F192" s="67"/>
      <c r="G192" s="66">
        <f t="shared" si="2"/>
        <v>0</v>
      </c>
    </row>
    <row r="193" spans="1:7" ht="24" customHeight="1" x14ac:dyDescent="0.25">
      <c r="A193" s="65">
        <v>191</v>
      </c>
      <c r="B193" s="57" t="s">
        <v>98</v>
      </c>
      <c r="C193" s="58" t="s">
        <v>290</v>
      </c>
      <c r="D193" s="57" t="s">
        <v>363</v>
      </c>
      <c r="E193" s="57">
        <v>24</v>
      </c>
      <c r="F193" s="67"/>
      <c r="G193" s="66">
        <f t="shared" si="2"/>
        <v>0</v>
      </c>
    </row>
    <row r="194" spans="1:7" ht="24" customHeight="1" x14ac:dyDescent="0.25">
      <c r="A194" s="65">
        <v>192</v>
      </c>
      <c r="B194" s="57" t="s">
        <v>98</v>
      </c>
      <c r="C194" s="58" t="s">
        <v>291</v>
      </c>
      <c r="D194" s="57" t="s">
        <v>59</v>
      </c>
      <c r="E194" s="57">
        <v>1</v>
      </c>
      <c r="F194" s="67"/>
      <c r="G194" s="66">
        <f t="shared" si="2"/>
        <v>0</v>
      </c>
    </row>
    <row r="195" spans="1:7" ht="24" customHeight="1" x14ac:dyDescent="0.25">
      <c r="A195" s="65">
        <v>193</v>
      </c>
      <c r="B195" s="57" t="s">
        <v>98</v>
      </c>
      <c r="C195" s="58" t="s">
        <v>292</v>
      </c>
      <c r="D195" s="57" t="s">
        <v>59</v>
      </c>
      <c r="E195" s="57">
        <v>15</v>
      </c>
      <c r="F195" s="67"/>
      <c r="G195" s="66">
        <f t="shared" si="2"/>
        <v>0</v>
      </c>
    </row>
    <row r="196" spans="1:7" ht="24" customHeight="1" x14ac:dyDescent="0.25">
      <c r="A196" s="65">
        <v>194</v>
      </c>
      <c r="B196" s="57" t="s">
        <v>98</v>
      </c>
      <c r="C196" s="58" t="s">
        <v>293</v>
      </c>
      <c r="D196" s="57" t="s">
        <v>59</v>
      </c>
      <c r="E196" s="57">
        <v>5</v>
      </c>
      <c r="F196" s="67"/>
      <c r="G196" s="66">
        <f t="shared" ref="G196:G257" si="3">SUM(E196*F196)</f>
        <v>0</v>
      </c>
    </row>
    <row r="197" spans="1:7" ht="24" customHeight="1" x14ac:dyDescent="0.25">
      <c r="A197" s="65">
        <v>195</v>
      </c>
      <c r="B197" s="57" t="s">
        <v>98</v>
      </c>
      <c r="C197" s="58" t="s">
        <v>294</v>
      </c>
      <c r="D197" s="57" t="s">
        <v>59</v>
      </c>
      <c r="E197" s="57">
        <v>5</v>
      </c>
      <c r="F197" s="67"/>
      <c r="G197" s="66">
        <f t="shared" si="3"/>
        <v>0</v>
      </c>
    </row>
    <row r="198" spans="1:7" ht="24" customHeight="1" x14ac:dyDescent="0.25">
      <c r="A198" s="65">
        <v>196</v>
      </c>
      <c r="B198" s="57" t="s">
        <v>98</v>
      </c>
      <c r="C198" s="58" t="s">
        <v>295</v>
      </c>
      <c r="D198" s="57" t="s">
        <v>59</v>
      </c>
      <c r="E198" s="57">
        <v>5</v>
      </c>
      <c r="F198" s="67"/>
      <c r="G198" s="66">
        <f t="shared" si="3"/>
        <v>0</v>
      </c>
    </row>
    <row r="199" spans="1:7" ht="24" customHeight="1" x14ac:dyDescent="0.25">
      <c r="A199" s="65">
        <v>197</v>
      </c>
      <c r="B199" s="57" t="s">
        <v>98</v>
      </c>
      <c r="C199" s="58" t="s">
        <v>296</v>
      </c>
      <c r="D199" s="57" t="s">
        <v>59</v>
      </c>
      <c r="E199" s="57">
        <v>5</v>
      </c>
      <c r="F199" s="67"/>
      <c r="G199" s="66">
        <f t="shared" si="3"/>
        <v>0</v>
      </c>
    </row>
    <row r="200" spans="1:7" ht="24" customHeight="1" x14ac:dyDescent="0.25">
      <c r="A200" s="65">
        <v>198</v>
      </c>
      <c r="B200" s="57" t="s">
        <v>98</v>
      </c>
      <c r="C200" s="58" t="s">
        <v>297</v>
      </c>
      <c r="D200" s="57" t="s">
        <v>63</v>
      </c>
      <c r="E200" s="93">
        <v>10507</v>
      </c>
      <c r="F200" s="67"/>
      <c r="G200" s="66">
        <f t="shared" si="3"/>
        <v>0</v>
      </c>
    </row>
    <row r="201" spans="1:7" ht="24" customHeight="1" x14ac:dyDescent="0.25">
      <c r="A201" s="65">
        <v>199</v>
      </c>
      <c r="B201" s="57" t="s">
        <v>98</v>
      </c>
      <c r="C201" s="58" t="s">
        <v>298</v>
      </c>
      <c r="D201" s="57" t="s">
        <v>63</v>
      </c>
      <c r="E201" s="93">
        <v>10922</v>
      </c>
      <c r="F201" s="67"/>
      <c r="G201" s="66">
        <f t="shared" si="3"/>
        <v>0</v>
      </c>
    </row>
    <row r="202" spans="1:7" ht="24" customHeight="1" x14ac:dyDescent="0.25">
      <c r="A202" s="65">
        <v>200</v>
      </c>
      <c r="B202" s="57" t="s">
        <v>98</v>
      </c>
      <c r="C202" s="58" t="s">
        <v>299</v>
      </c>
      <c r="D202" s="57" t="s">
        <v>63</v>
      </c>
      <c r="E202" s="93">
        <v>8540</v>
      </c>
      <c r="F202" s="67"/>
      <c r="G202" s="66">
        <f t="shared" si="3"/>
        <v>0</v>
      </c>
    </row>
    <row r="203" spans="1:7" ht="24" customHeight="1" x14ac:dyDescent="0.25">
      <c r="A203" s="65">
        <v>201</v>
      </c>
      <c r="B203" s="57" t="s">
        <v>98</v>
      </c>
      <c r="C203" s="58" t="s">
        <v>300</v>
      </c>
      <c r="D203" s="57" t="s">
        <v>63</v>
      </c>
      <c r="E203" s="93">
        <v>11022</v>
      </c>
      <c r="F203" s="67"/>
      <c r="G203" s="66">
        <f t="shared" si="3"/>
        <v>0</v>
      </c>
    </row>
    <row r="204" spans="1:7" ht="24" customHeight="1" x14ac:dyDescent="0.25">
      <c r="A204" s="65">
        <v>202</v>
      </c>
      <c r="B204" s="57" t="s">
        <v>98</v>
      </c>
      <c r="C204" s="58" t="s">
        <v>301</v>
      </c>
      <c r="D204" s="57" t="s">
        <v>63</v>
      </c>
      <c r="E204" s="57">
        <v>979</v>
      </c>
      <c r="F204" s="67"/>
      <c r="G204" s="66">
        <f t="shared" si="3"/>
        <v>0</v>
      </c>
    </row>
    <row r="205" spans="1:7" ht="24" customHeight="1" x14ac:dyDescent="0.25">
      <c r="A205" s="65">
        <v>203</v>
      </c>
      <c r="B205" s="57" t="s">
        <v>98</v>
      </c>
      <c r="C205" s="58" t="s">
        <v>302</v>
      </c>
      <c r="D205" s="57" t="s">
        <v>63</v>
      </c>
      <c r="E205" s="57">
        <v>988</v>
      </c>
      <c r="F205" s="67"/>
      <c r="G205" s="66">
        <f t="shared" si="3"/>
        <v>0</v>
      </c>
    </row>
    <row r="206" spans="1:7" ht="24" customHeight="1" x14ac:dyDescent="0.25">
      <c r="A206" s="65">
        <v>204</v>
      </c>
      <c r="B206" s="57" t="s">
        <v>98</v>
      </c>
      <c r="C206" s="58" t="s">
        <v>303</v>
      </c>
      <c r="D206" s="57" t="s">
        <v>59</v>
      </c>
      <c r="E206" s="57">
        <v>18</v>
      </c>
      <c r="F206" s="67"/>
      <c r="G206" s="66">
        <f t="shared" si="3"/>
        <v>0</v>
      </c>
    </row>
    <row r="207" spans="1:7" ht="24" customHeight="1" x14ac:dyDescent="0.25">
      <c r="A207" s="65">
        <v>205</v>
      </c>
      <c r="B207" s="57" t="s">
        <v>98</v>
      </c>
      <c r="C207" s="58" t="s">
        <v>304</v>
      </c>
      <c r="D207" s="57" t="s">
        <v>59</v>
      </c>
      <c r="E207" s="57">
        <v>38</v>
      </c>
      <c r="F207" s="67"/>
      <c r="G207" s="66">
        <f t="shared" si="3"/>
        <v>0</v>
      </c>
    </row>
    <row r="208" spans="1:7" ht="24" customHeight="1" x14ac:dyDescent="0.25">
      <c r="A208" s="65">
        <v>206</v>
      </c>
      <c r="B208" s="57" t="s">
        <v>98</v>
      </c>
      <c r="C208" s="58" t="s">
        <v>305</v>
      </c>
      <c r="D208" s="57" t="s">
        <v>59</v>
      </c>
      <c r="E208" s="57">
        <v>11</v>
      </c>
      <c r="F208" s="67"/>
      <c r="G208" s="66">
        <f t="shared" si="3"/>
        <v>0</v>
      </c>
    </row>
    <row r="209" spans="1:7" ht="24" customHeight="1" x14ac:dyDescent="0.25">
      <c r="A209" s="65">
        <v>207</v>
      </c>
      <c r="B209" s="57" t="s">
        <v>98</v>
      </c>
      <c r="C209" s="58" t="s">
        <v>306</v>
      </c>
      <c r="D209" s="57" t="s">
        <v>59</v>
      </c>
      <c r="E209" s="57">
        <v>33</v>
      </c>
      <c r="F209" s="67"/>
      <c r="G209" s="66">
        <f t="shared" si="3"/>
        <v>0</v>
      </c>
    </row>
    <row r="210" spans="1:7" ht="24" customHeight="1" x14ac:dyDescent="0.25">
      <c r="A210" s="65">
        <v>208</v>
      </c>
      <c r="B210" s="57" t="s">
        <v>98</v>
      </c>
      <c r="C210" s="58" t="s">
        <v>307</v>
      </c>
      <c r="D210" s="57" t="s">
        <v>59</v>
      </c>
      <c r="E210" s="57">
        <v>3</v>
      </c>
      <c r="F210" s="67"/>
      <c r="G210" s="66">
        <f t="shared" si="3"/>
        <v>0</v>
      </c>
    </row>
    <row r="211" spans="1:7" ht="24" customHeight="1" x14ac:dyDescent="0.25">
      <c r="A211" s="65">
        <v>209</v>
      </c>
      <c r="B211" s="57" t="s">
        <v>98</v>
      </c>
      <c r="C211" s="58" t="s">
        <v>308</v>
      </c>
      <c r="D211" s="57" t="s">
        <v>59</v>
      </c>
      <c r="E211" s="57">
        <v>5</v>
      </c>
      <c r="F211" s="67"/>
      <c r="G211" s="66">
        <f t="shared" si="3"/>
        <v>0</v>
      </c>
    </row>
    <row r="212" spans="1:7" ht="24" customHeight="1" x14ac:dyDescent="0.25">
      <c r="A212" s="65">
        <v>210</v>
      </c>
      <c r="B212" s="57" t="s">
        <v>98</v>
      </c>
      <c r="C212" s="58" t="s">
        <v>309</v>
      </c>
      <c r="D212" s="57" t="s">
        <v>59</v>
      </c>
      <c r="E212" s="57">
        <v>12</v>
      </c>
      <c r="F212" s="67"/>
      <c r="G212" s="66">
        <f t="shared" si="3"/>
        <v>0</v>
      </c>
    </row>
    <row r="213" spans="1:7" ht="24" customHeight="1" x14ac:dyDescent="0.25">
      <c r="A213" s="65">
        <v>211</v>
      </c>
      <c r="B213" s="57" t="s">
        <v>98</v>
      </c>
      <c r="C213" s="58" t="s">
        <v>310</v>
      </c>
      <c r="D213" s="57" t="s">
        <v>59</v>
      </c>
      <c r="E213" s="57">
        <v>8</v>
      </c>
      <c r="F213" s="67"/>
      <c r="G213" s="66">
        <f t="shared" si="3"/>
        <v>0</v>
      </c>
    </row>
    <row r="214" spans="1:7" ht="24" customHeight="1" x14ac:dyDescent="0.25">
      <c r="A214" s="65">
        <v>212</v>
      </c>
      <c r="B214" s="57" t="s">
        <v>98</v>
      </c>
      <c r="C214" s="58" t="s">
        <v>311</v>
      </c>
      <c r="D214" s="57" t="s">
        <v>356</v>
      </c>
      <c r="E214" s="57">
        <v>551</v>
      </c>
      <c r="F214" s="67"/>
      <c r="G214" s="66">
        <f t="shared" si="3"/>
        <v>0</v>
      </c>
    </row>
    <row r="215" spans="1:7" ht="24" customHeight="1" x14ac:dyDescent="0.25">
      <c r="A215" s="65">
        <v>213</v>
      </c>
      <c r="B215" s="57" t="s">
        <v>98</v>
      </c>
      <c r="C215" s="58" t="s">
        <v>312</v>
      </c>
      <c r="D215" s="57" t="s">
        <v>59</v>
      </c>
      <c r="E215" s="57">
        <v>1</v>
      </c>
      <c r="F215" s="67"/>
      <c r="G215" s="66">
        <f t="shared" si="3"/>
        <v>0</v>
      </c>
    </row>
    <row r="216" spans="1:7" ht="24" customHeight="1" x14ac:dyDescent="0.25">
      <c r="A216" s="65">
        <v>214</v>
      </c>
      <c r="B216" s="57" t="s">
        <v>98</v>
      </c>
      <c r="C216" s="58" t="s">
        <v>313</v>
      </c>
      <c r="D216" s="57" t="s">
        <v>356</v>
      </c>
      <c r="E216" s="57">
        <v>550</v>
      </c>
      <c r="F216" s="67"/>
      <c r="G216" s="66">
        <f t="shared" si="3"/>
        <v>0</v>
      </c>
    </row>
    <row r="217" spans="1:7" ht="24" customHeight="1" x14ac:dyDescent="0.25">
      <c r="A217" s="65">
        <v>215</v>
      </c>
      <c r="B217" s="57" t="s">
        <v>98</v>
      </c>
      <c r="C217" s="58" t="s">
        <v>314</v>
      </c>
      <c r="D217" s="57" t="s">
        <v>356</v>
      </c>
      <c r="E217" s="57">
        <v>192</v>
      </c>
      <c r="F217" s="67"/>
      <c r="G217" s="66">
        <f t="shared" si="3"/>
        <v>0</v>
      </c>
    </row>
    <row r="218" spans="1:7" ht="24" customHeight="1" x14ac:dyDescent="0.25">
      <c r="A218" s="65">
        <v>216</v>
      </c>
      <c r="B218" s="57" t="s">
        <v>98</v>
      </c>
      <c r="C218" s="58" t="s">
        <v>51</v>
      </c>
      <c r="D218" s="57" t="s">
        <v>57</v>
      </c>
      <c r="E218" s="57">
        <v>59</v>
      </c>
      <c r="F218" s="67"/>
      <c r="G218" s="66">
        <f t="shared" si="3"/>
        <v>0</v>
      </c>
    </row>
    <row r="219" spans="1:7" ht="24" customHeight="1" x14ac:dyDescent="0.25">
      <c r="A219" s="65">
        <v>217</v>
      </c>
      <c r="B219" s="57" t="s">
        <v>98</v>
      </c>
      <c r="C219" s="58" t="s">
        <v>315</v>
      </c>
      <c r="D219" s="57" t="s">
        <v>60</v>
      </c>
      <c r="E219" s="57">
        <v>9</v>
      </c>
      <c r="F219" s="67"/>
      <c r="G219" s="66">
        <f t="shared" si="3"/>
        <v>0</v>
      </c>
    </row>
    <row r="220" spans="1:7" ht="24" customHeight="1" x14ac:dyDescent="0.25">
      <c r="A220" s="65">
        <v>218</v>
      </c>
      <c r="B220" s="57" t="s">
        <v>98</v>
      </c>
      <c r="C220" s="58" t="s">
        <v>316</v>
      </c>
      <c r="D220" s="57" t="s">
        <v>63</v>
      </c>
      <c r="E220" s="93">
        <v>6373</v>
      </c>
      <c r="F220" s="67"/>
      <c r="G220" s="66">
        <f t="shared" si="3"/>
        <v>0</v>
      </c>
    </row>
    <row r="221" spans="1:7" ht="24" customHeight="1" x14ac:dyDescent="0.25">
      <c r="A221" s="65">
        <v>219</v>
      </c>
      <c r="B221" s="57" t="s">
        <v>98</v>
      </c>
      <c r="C221" s="58" t="s">
        <v>317</v>
      </c>
      <c r="D221" s="57" t="s">
        <v>355</v>
      </c>
      <c r="E221" s="57">
        <v>1</v>
      </c>
      <c r="F221" s="67"/>
      <c r="G221" s="66">
        <f t="shared" si="3"/>
        <v>0</v>
      </c>
    </row>
    <row r="222" spans="1:7" ht="24" customHeight="1" x14ac:dyDescent="0.25">
      <c r="A222" s="65">
        <v>220</v>
      </c>
      <c r="B222" s="57" t="s">
        <v>98</v>
      </c>
      <c r="C222" s="58" t="s">
        <v>318</v>
      </c>
      <c r="D222" s="57" t="s">
        <v>59</v>
      </c>
      <c r="E222" s="57">
        <v>2</v>
      </c>
      <c r="F222" s="67"/>
      <c r="G222" s="66">
        <f t="shared" si="3"/>
        <v>0</v>
      </c>
    </row>
    <row r="223" spans="1:7" ht="24" customHeight="1" x14ac:dyDescent="0.25">
      <c r="A223" s="65">
        <v>221</v>
      </c>
      <c r="B223" s="57" t="s">
        <v>98</v>
      </c>
      <c r="C223" s="58" t="s">
        <v>319</v>
      </c>
      <c r="D223" s="57" t="s">
        <v>59</v>
      </c>
      <c r="E223" s="57">
        <v>3</v>
      </c>
      <c r="F223" s="67"/>
      <c r="G223" s="66">
        <f t="shared" si="3"/>
        <v>0</v>
      </c>
    </row>
    <row r="224" spans="1:7" ht="24" customHeight="1" x14ac:dyDescent="0.25">
      <c r="A224" s="65">
        <v>222</v>
      </c>
      <c r="B224" s="57" t="s">
        <v>98</v>
      </c>
      <c r="C224" s="58" t="s">
        <v>320</v>
      </c>
      <c r="D224" s="57" t="s">
        <v>59</v>
      </c>
      <c r="E224" s="57">
        <v>2</v>
      </c>
      <c r="F224" s="67"/>
      <c r="G224" s="66">
        <f t="shared" si="3"/>
        <v>0</v>
      </c>
    </row>
    <row r="225" spans="1:7" ht="24" customHeight="1" x14ac:dyDescent="0.25">
      <c r="A225" s="65">
        <v>223</v>
      </c>
      <c r="B225" s="57" t="s">
        <v>98</v>
      </c>
      <c r="C225" s="58" t="s">
        <v>321</v>
      </c>
      <c r="D225" s="57" t="s">
        <v>59</v>
      </c>
      <c r="E225" s="57">
        <v>2</v>
      </c>
      <c r="F225" s="67"/>
      <c r="G225" s="66">
        <f t="shared" si="3"/>
        <v>0</v>
      </c>
    </row>
    <row r="226" spans="1:7" ht="24" customHeight="1" x14ac:dyDescent="0.25">
      <c r="A226" s="65">
        <v>224</v>
      </c>
      <c r="B226" s="57" t="s">
        <v>98</v>
      </c>
      <c r="C226" s="58" t="s">
        <v>322</v>
      </c>
      <c r="D226" s="57" t="s">
        <v>59</v>
      </c>
      <c r="E226" s="57">
        <v>3</v>
      </c>
      <c r="F226" s="67"/>
      <c r="G226" s="66">
        <f t="shared" si="3"/>
        <v>0</v>
      </c>
    </row>
    <row r="227" spans="1:7" ht="24" customHeight="1" x14ac:dyDescent="0.25">
      <c r="A227" s="65">
        <v>225</v>
      </c>
      <c r="B227" s="57" t="s">
        <v>98</v>
      </c>
      <c r="C227" s="58" t="s">
        <v>323</v>
      </c>
      <c r="D227" s="57" t="s">
        <v>59</v>
      </c>
      <c r="E227" s="57">
        <v>6</v>
      </c>
      <c r="F227" s="67"/>
      <c r="G227" s="66">
        <f t="shared" si="3"/>
        <v>0</v>
      </c>
    </row>
    <row r="228" spans="1:7" ht="24" customHeight="1" x14ac:dyDescent="0.25">
      <c r="A228" s="65">
        <v>226</v>
      </c>
      <c r="B228" s="57" t="s">
        <v>98</v>
      </c>
      <c r="C228" s="58" t="s">
        <v>324</v>
      </c>
      <c r="D228" s="57" t="s">
        <v>59</v>
      </c>
      <c r="E228" s="57">
        <v>4</v>
      </c>
      <c r="F228" s="67"/>
      <c r="G228" s="66">
        <f t="shared" si="3"/>
        <v>0</v>
      </c>
    </row>
    <row r="229" spans="1:7" ht="24" customHeight="1" x14ac:dyDescent="0.25">
      <c r="A229" s="65">
        <v>227</v>
      </c>
      <c r="B229" s="57" t="s">
        <v>98</v>
      </c>
      <c r="C229" s="58" t="s">
        <v>325</v>
      </c>
      <c r="D229" s="57" t="s">
        <v>59</v>
      </c>
      <c r="E229" s="57">
        <v>4</v>
      </c>
      <c r="F229" s="67"/>
      <c r="G229" s="66">
        <f t="shared" si="3"/>
        <v>0</v>
      </c>
    </row>
    <row r="230" spans="1:7" ht="24" customHeight="1" x14ac:dyDescent="0.25">
      <c r="A230" s="65">
        <v>228</v>
      </c>
      <c r="B230" s="57" t="s">
        <v>98</v>
      </c>
      <c r="C230" s="58" t="s">
        <v>326</v>
      </c>
      <c r="D230" s="57" t="s">
        <v>59</v>
      </c>
      <c r="E230" s="57">
        <v>8</v>
      </c>
      <c r="F230" s="67"/>
      <c r="G230" s="66">
        <f t="shared" si="3"/>
        <v>0</v>
      </c>
    </row>
    <row r="231" spans="1:7" ht="24" customHeight="1" x14ac:dyDescent="0.25">
      <c r="A231" s="65">
        <v>229</v>
      </c>
      <c r="B231" s="57" t="s">
        <v>98</v>
      </c>
      <c r="C231" s="58" t="s">
        <v>327</v>
      </c>
      <c r="D231" s="57" t="s">
        <v>59</v>
      </c>
      <c r="E231" s="57">
        <v>4</v>
      </c>
      <c r="F231" s="67"/>
      <c r="G231" s="66">
        <f t="shared" si="3"/>
        <v>0</v>
      </c>
    </row>
    <row r="232" spans="1:7" ht="24" customHeight="1" x14ac:dyDescent="0.25">
      <c r="A232" s="65">
        <v>230</v>
      </c>
      <c r="B232" s="57" t="s">
        <v>98</v>
      </c>
      <c r="C232" s="58" t="s">
        <v>328</v>
      </c>
      <c r="D232" s="57" t="s">
        <v>59</v>
      </c>
      <c r="E232" s="57">
        <v>3</v>
      </c>
      <c r="F232" s="67"/>
      <c r="G232" s="66">
        <f t="shared" si="3"/>
        <v>0</v>
      </c>
    </row>
    <row r="233" spans="1:7" ht="24" customHeight="1" x14ac:dyDescent="0.25">
      <c r="A233" s="65">
        <v>231</v>
      </c>
      <c r="B233" s="57" t="s">
        <v>98</v>
      </c>
      <c r="C233" s="58" t="s">
        <v>329</v>
      </c>
      <c r="D233" s="57" t="s">
        <v>59</v>
      </c>
      <c r="E233" s="57">
        <v>110</v>
      </c>
      <c r="F233" s="67"/>
      <c r="G233" s="66">
        <f t="shared" si="3"/>
        <v>0</v>
      </c>
    </row>
    <row r="234" spans="1:7" ht="24" customHeight="1" x14ac:dyDescent="0.25">
      <c r="A234" s="65">
        <v>232</v>
      </c>
      <c r="B234" s="57" t="s">
        <v>98</v>
      </c>
      <c r="C234" s="58" t="s">
        <v>330</v>
      </c>
      <c r="D234" s="57" t="s">
        <v>59</v>
      </c>
      <c r="E234" s="57">
        <v>61</v>
      </c>
      <c r="F234" s="67"/>
      <c r="G234" s="66">
        <f t="shared" si="3"/>
        <v>0</v>
      </c>
    </row>
    <row r="235" spans="1:7" ht="24" customHeight="1" x14ac:dyDescent="0.25">
      <c r="A235" s="65">
        <v>233</v>
      </c>
      <c r="B235" s="57" t="s">
        <v>98</v>
      </c>
      <c r="C235" s="58" t="s">
        <v>331</v>
      </c>
      <c r="D235" s="57" t="s">
        <v>59</v>
      </c>
      <c r="E235" s="57">
        <v>41</v>
      </c>
      <c r="F235" s="67"/>
      <c r="G235" s="66">
        <f t="shared" si="3"/>
        <v>0</v>
      </c>
    </row>
    <row r="236" spans="1:7" ht="24" customHeight="1" x14ac:dyDescent="0.25">
      <c r="A236" s="65">
        <v>234</v>
      </c>
      <c r="B236" s="57" t="s">
        <v>98</v>
      </c>
      <c r="C236" s="58" t="s">
        <v>332</v>
      </c>
      <c r="D236" s="57" t="s">
        <v>59</v>
      </c>
      <c r="E236" s="57">
        <v>43</v>
      </c>
      <c r="F236" s="67"/>
      <c r="G236" s="66">
        <f t="shared" si="3"/>
        <v>0</v>
      </c>
    </row>
    <row r="237" spans="1:7" ht="24" customHeight="1" x14ac:dyDescent="0.25">
      <c r="A237" s="65">
        <v>235</v>
      </c>
      <c r="B237" s="57" t="s">
        <v>98</v>
      </c>
      <c r="C237" s="58" t="s">
        <v>333</v>
      </c>
      <c r="D237" s="57" t="s">
        <v>59</v>
      </c>
      <c r="E237" s="57">
        <v>60</v>
      </c>
      <c r="F237" s="67"/>
      <c r="G237" s="66">
        <f t="shared" si="3"/>
        <v>0</v>
      </c>
    </row>
    <row r="238" spans="1:7" ht="24" customHeight="1" x14ac:dyDescent="0.25">
      <c r="A238" s="65">
        <v>236</v>
      </c>
      <c r="B238" s="57" t="s">
        <v>98</v>
      </c>
      <c r="C238" s="58" t="s">
        <v>334</v>
      </c>
      <c r="D238" s="57" t="s">
        <v>59</v>
      </c>
      <c r="E238" s="57">
        <v>213</v>
      </c>
      <c r="F238" s="67"/>
      <c r="G238" s="66">
        <f t="shared" si="3"/>
        <v>0</v>
      </c>
    </row>
    <row r="239" spans="1:7" ht="24" customHeight="1" x14ac:dyDescent="0.25">
      <c r="A239" s="65">
        <v>237</v>
      </c>
      <c r="B239" s="57" t="s">
        <v>98</v>
      </c>
      <c r="C239" s="58" t="s">
        <v>335</v>
      </c>
      <c r="D239" s="57" t="s">
        <v>59</v>
      </c>
      <c r="E239" s="57">
        <v>93</v>
      </c>
      <c r="F239" s="67"/>
      <c r="G239" s="66">
        <f t="shared" si="3"/>
        <v>0</v>
      </c>
    </row>
    <row r="240" spans="1:7" ht="24" customHeight="1" x14ac:dyDescent="0.25">
      <c r="A240" s="65">
        <v>238</v>
      </c>
      <c r="B240" s="57" t="s">
        <v>98</v>
      </c>
      <c r="C240" s="58" t="s">
        <v>336</v>
      </c>
      <c r="D240" s="57" t="s">
        <v>59</v>
      </c>
      <c r="E240" s="57">
        <v>83</v>
      </c>
      <c r="F240" s="67"/>
      <c r="G240" s="66">
        <f t="shared" si="3"/>
        <v>0</v>
      </c>
    </row>
    <row r="241" spans="1:7" ht="24" customHeight="1" x14ac:dyDescent="0.25">
      <c r="A241" s="65">
        <v>239</v>
      </c>
      <c r="B241" s="57" t="s">
        <v>98</v>
      </c>
      <c r="C241" s="58" t="s">
        <v>337</v>
      </c>
      <c r="D241" s="57" t="s">
        <v>59</v>
      </c>
      <c r="E241" s="57">
        <v>85</v>
      </c>
      <c r="F241" s="67"/>
      <c r="G241" s="66">
        <f t="shared" si="3"/>
        <v>0</v>
      </c>
    </row>
    <row r="242" spans="1:7" ht="24" customHeight="1" x14ac:dyDescent="0.25">
      <c r="A242" s="65">
        <v>240</v>
      </c>
      <c r="B242" s="57" t="s">
        <v>98</v>
      </c>
      <c r="C242" s="58" t="s">
        <v>338</v>
      </c>
      <c r="D242" s="57" t="s">
        <v>59</v>
      </c>
      <c r="E242" s="57">
        <v>315</v>
      </c>
      <c r="F242" s="67"/>
      <c r="G242" s="66">
        <f t="shared" si="3"/>
        <v>0</v>
      </c>
    </row>
    <row r="243" spans="1:7" ht="24" customHeight="1" x14ac:dyDescent="0.25">
      <c r="A243" s="65">
        <v>241</v>
      </c>
      <c r="B243" s="57" t="s">
        <v>98</v>
      </c>
      <c r="C243" s="58" t="s">
        <v>339</v>
      </c>
      <c r="D243" s="57" t="s">
        <v>59</v>
      </c>
      <c r="E243" s="57">
        <v>131</v>
      </c>
      <c r="F243" s="67"/>
      <c r="G243" s="66">
        <f t="shared" si="3"/>
        <v>0</v>
      </c>
    </row>
    <row r="244" spans="1:7" ht="24" customHeight="1" x14ac:dyDescent="0.25">
      <c r="A244" s="65">
        <v>242</v>
      </c>
      <c r="B244" s="57" t="s">
        <v>65</v>
      </c>
      <c r="C244" s="58" t="s">
        <v>340</v>
      </c>
      <c r="D244" s="57" t="s">
        <v>59</v>
      </c>
      <c r="E244" s="57">
        <v>2</v>
      </c>
      <c r="F244" s="67"/>
      <c r="G244" s="66">
        <f t="shared" si="3"/>
        <v>0</v>
      </c>
    </row>
    <row r="245" spans="1:7" ht="24" customHeight="1" x14ac:dyDescent="0.25">
      <c r="A245" s="65">
        <v>243</v>
      </c>
      <c r="B245" s="57" t="s">
        <v>65</v>
      </c>
      <c r="C245" s="58" t="s">
        <v>341</v>
      </c>
      <c r="D245" s="57" t="s">
        <v>59</v>
      </c>
      <c r="E245" s="57">
        <v>2</v>
      </c>
      <c r="F245" s="67"/>
      <c r="G245" s="66">
        <f t="shared" si="3"/>
        <v>0</v>
      </c>
    </row>
    <row r="246" spans="1:7" ht="24" customHeight="1" x14ac:dyDescent="0.25">
      <c r="A246" s="65">
        <v>244</v>
      </c>
      <c r="B246" s="57" t="s">
        <v>65</v>
      </c>
      <c r="C246" s="58" t="s">
        <v>342</v>
      </c>
      <c r="D246" s="57" t="s">
        <v>59</v>
      </c>
      <c r="E246" s="57">
        <v>2</v>
      </c>
      <c r="F246" s="67"/>
      <c r="G246" s="66">
        <f t="shared" si="3"/>
        <v>0</v>
      </c>
    </row>
    <row r="247" spans="1:7" ht="24" customHeight="1" x14ac:dyDescent="0.25">
      <c r="A247" s="65">
        <v>245</v>
      </c>
      <c r="B247" s="57" t="s">
        <v>65</v>
      </c>
      <c r="C247" s="58" t="s">
        <v>343</v>
      </c>
      <c r="D247" s="57" t="s">
        <v>356</v>
      </c>
      <c r="E247" s="57">
        <v>105</v>
      </c>
      <c r="F247" s="67"/>
      <c r="G247" s="66">
        <f t="shared" si="3"/>
        <v>0</v>
      </c>
    </row>
    <row r="248" spans="1:7" ht="24" customHeight="1" x14ac:dyDescent="0.25">
      <c r="A248" s="65">
        <v>246</v>
      </c>
      <c r="B248" s="57" t="s">
        <v>65</v>
      </c>
      <c r="C248" s="58" t="s">
        <v>344</v>
      </c>
      <c r="D248" s="57" t="s">
        <v>59</v>
      </c>
      <c r="E248" s="57">
        <v>2</v>
      </c>
      <c r="F248" s="67"/>
      <c r="G248" s="66">
        <f t="shared" si="3"/>
        <v>0</v>
      </c>
    </row>
    <row r="249" spans="1:7" ht="24" customHeight="1" x14ac:dyDescent="0.25">
      <c r="A249" s="65">
        <v>247</v>
      </c>
      <c r="B249" s="57" t="s">
        <v>65</v>
      </c>
      <c r="C249" s="58" t="s">
        <v>345</v>
      </c>
      <c r="D249" s="57" t="s">
        <v>355</v>
      </c>
      <c r="E249" s="57">
        <v>1</v>
      </c>
      <c r="F249" s="67"/>
      <c r="G249" s="66">
        <f t="shared" si="3"/>
        <v>0</v>
      </c>
    </row>
    <row r="250" spans="1:7" ht="24" customHeight="1" x14ac:dyDescent="0.25">
      <c r="A250" s="65">
        <v>248</v>
      </c>
      <c r="B250" s="57" t="s">
        <v>65</v>
      </c>
      <c r="C250" s="58" t="s">
        <v>346</v>
      </c>
      <c r="D250" s="57" t="s">
        <v>355</v>
      </c>
      <c r="E250" s="57">
        <v>1</v>
      </c>
      <c r="F250" s="67"/>
      <c r="G250" s="66">
        <f t="shared" si="3"/>
        <v>0</v>
      </c>
    </row>
    <row r="251" spans="1:7" ht="24" customHeight="1" x14ac:dyDescent="0.25">
      <c r="A251" s="65">
        <v>249</v>
      </c>
      <c r="B251" s="57" t="s">
        <v>65</v>
      </c>
      <c r="C251" s="58" t="s">
        <v>347</v>
      </c>
      <c r="D251" s="57" t="s">
        <v>355</v>
      </c>
      <c r="E251" s="57">
        <v>1</v>
      </c>
      <c r="F251" s="67"/>
      <c r="G251" s="66">
        <f t="shared" si="3"/>
        <v>0</v>
      </c>
    </row>
    <row r="252" spans="1:7" ht="24" customHeight="1" x14ac:dyDescent="0.25">
      <c r="A252" s="65">
        <v>250</v>
      </c>
      <c r="B252" s="57" t="s">
        <v>98</v>
      </c>
      <c r="C252" s="58" t="s">
        <v>348</v>
      </c>
      <c r="D252" s="57" t="s">
        <v>59</v>
      </c>
      <c r="E252" s="57">
        <v>1</v>
      </c>
      <c r="F252" s="67"/>
      <c r="G252" s="66">
        <f t="shared" si="3"/>
        <v>0</v>
      </c>
    </row>
    <row r="253" spans="1:7" ht="24" customHeight="1" x14ac:dyDescent="0.25">
      <c r="A253" s="65">
        <v>251</v>
      </c>
      <c r="B253" s="57" t="s">
        <v>98</v>
      </c>
      <c r="C253" s="58" t="s">
        <v>349</v>
      </c>
      <c r="D253" s="57" t="s">
        <v>59</v>
      </c>
      <c r="E253" s="57">
        <v>1</v>
      </c>
      <c r="F253" s="67"/>
      <c r="G253" s="66">
        <f t="shared" si="3"/>
        <v>0</v>
      </c>
    </row>
    <row r="254" spans="1:7" ht="24" customHeight="1" x14ac:dyDescent="0.25">
      <c r="A254" s="65">
        <v>252</v>
      </c>
      <c r="B254" s="57" t="s">
        <v>98</v>
      </c>
      <c r="C254" s="58" t="s">
        <v>350</v>
      </c>
      <c r="D254" s="57" t="s">
        <v>59</v>
      </c>
      <c r="E254" s="57">
        <v>1</v>
      </c>
      <c r="F254" s="67"/>
      <c r="G254" s="66">
        <f t="shared" si="3"/>
        <v>0</v>
      </c>
    </row>
    <row r="255" spans="1:7" ht="24" customHeight="1" x14ac:dyDescent="0.25">
      <c r="A255" s="65">
        <v>253</v>
      </c>
      <c r="B255" s="57" t="s">
        <v>98</v>
      </c>
      <c r="C255" s="58" t="s">
        <v>351</v>
      </c>
      <c r="D255" s="57" t="s">
        <v>59</v>
      </c>
      <c r="E255" s="57">
        <v>12</v>
      </c>
      <c r="F255" s="67"/>
      <c r="G255" s="66">
        <f t="shared" si="3"/>
        <v>0</v>
      </c>
    </row>
    <row r="256" spans="1:7" ht="24" customHeight="1" x14ac:dyDescent="0.25">
      <c r="A256" s="65">
        <v>254</v>
      </c>
      <c r="B256" s="57" t="s">
        <v>98</v>
      </c>
      <c r="C256" s="58" t="s">
        <v>352</v>
      </c>
      <c r="D256" s="57" t="s">
        <v>59</v>
      </c>
      <c r="E256" s="57">
        <v>12</v>
      </c>
      <c r="F256" s="67"/>
      <c r="G256" s="66">
        <f t="shared" si="3"/>
        <v>0</v>
      </c>
    </row>
    <row r="257" spans="1:7" ht="24" customHeight="1" x14ac:dyDescent="0.25">
      <c r="A257" s="65">
        <v>255</v>
      </c>
      <c r="B257" s="57" t="s">
        <v>98</v>
      </c>
      <c r="C257" s="58" t="s">
        <v>353</v>
      </c>
      <c r="D257" s="57" t="s">
        <v>63</v>
      </c>
      <c r="E257" s="93">
        <v>1027</v>
      </c>
      <c r="F257" s="67"/>
      <c r="G257" s="66">
        <f t="shared" si="3"/>
        <v>0</v>
      </c>
    </row>
    <row r="258" spans="1:7" ht="24" customHeight="1" thickBot="1" x14ac:dyDescent="0.3">
      <c r="A258" s="64">
        <v>256</v>
      </c>
      <c r="B258" s="179" t="s">
        <v>94</v>
      </c>
      <c r="C258" s="179"/>
      <c r="D258" s="179"/>
      <c r="E258" s="179"/>
      <c r="F258" s="179"/>
      <c r="G258" s="94">
        <f>SUM(G3:G257)</f>
        <v>0</v>
      </c>
    </row>
    <row r="259" spans="1:7" ht="16.5" x14ac:dyDescent="0.25">
      <c r="A259" s="19"/>
      <c r="B259" s="19"/>
      <c r="C259" s="20"/>
      <c r="D259" s="19"/>
      <c r="E259" s="19"/>
      <c r="F259" s="19"/>
      <c r="G259" s="19"/>
    </row>
    <row r="260" spans="1:7" ht="16.5" x14ac:dyDescent="0.25">
      <c r="A260" s="19"/>
      <c r="B260" s="19"/>
      <c r="C260" s="20"/>
      <c r="D260" s="19"/>
      <c r="E260" s="19"/>
      <c r="F260" s="19"/>
      <c r="G260" s="19"/>
    </row>
  </sheetData>
  <sheetProtection algorithmName="SHA-512" hashValue="LcFMMiOCGZCO0Xh88KfE+q8kqR1YMC5LHxfIhbxZZh3yeAGcm6pj+zlLd9dLQvHtbNio1L8GisFfMEWssATRXw==" saltValue="tZc1aTGrtU8ngBupH5QmKg==" spinCount="100000" sheet="1" selectLockedCells="1"/>
  <mergeCells count="2">
    <mergeCell ref="A1:G1"/>
    <mergeCell ref="B258:F258"/>
  </mergeCells>
  <pageMargins left="0.7" right="0.7" top="0.75" bottom="0.75" header="0.3" footer="0.3"/>
  <pageSetup scale="60" fitToWidth="0" fitToHeight="0" orientation="portrait" r:id="rId1"/>
  <rowBreaks count="5" manualBreakCount="5">
    <brk id="44" max="6" man="1"/>
    <brk id="87" max="6" man="1"/>
    <brk id="132" max="6" man="1"/>
    <brk id="177" max="6" man="1"/>
    <brk id="22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Master Bid Form</vt:lpstr>
      <vt:lpstr>Award Criteria Figure</vt:lpstr>
      <vt:lpstr>MBF - Schedule of Prices</vt:lpstr>
      <vt:lpstr>'Award Criteria Figure'!Print_Area</vt:lpstr>
      <vt:lpstr>'Master Bid Form'!Print_Area</vt:lpstr>
      <vt:lpstr>'MBF - Schedule of Prices'!Print_Area</vt:lpstr>
      <vt:lpstr>'MBF - Schedule of Prices'!Print_Titles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Montenegro, Patricia</dc:creator>
  <cp:lastModifiedBy>James Borkman</cp:lastModifiedBy>
  <cp:lastPrinted>2024-07-18T19:01:54Z</cp:lastPrinted>
  <dcterms:created xsi:type="dcterms:W3CDTF">2018-01-03T19:56:21Z</dcterms:created>
  <dcterms:modified xsi:type="dcterms:W3CDTF">2024-08-20T15:09:08Z</dcterms:modified>
</cp:coreProperties>
</file>