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Q:\Chicago Department of Transportation\WPA Streets\58th Washtenaw 57th\Construction\04 IFB\"/>
    </mc:Choice>
  </mc:AlternateContent>
  <xr:revisionPtr revIDLastSave="0" documentId="13_ncr:1_{27BA0DBE-0383-4D1F-86A6-FB537A35CDA2}" xr6:coauthVersionLast="47" xr6:coauthVersionMax="47" xr10:uidLastSave="{00000000-0000-0000-0000-000000000000}"/>
  <bookViews>
    <workbookView xWindow="-120" yWindow="-120" windowWidth="29040" windowHeight="16440" activeTab="2" xr2:uid="{00000000-000D-0000-FFFF-FFFF00000000}"/>
  </bookViews>
  <sheets>
    <sheet name="Master Bid Tab" sheetId="1" r:id="rId1"/>
    <sheet name="Award Criteria Figure" sheetId="5" r:id="rId2"/>
    <sheet name="W. 58th St." sheetId="13" r:id="rId3"/>
    <sheet name="S. Washtenaw Ave." sheetId="12" r:id="rId4"/>
    <sheet name="W. 57th St." sheetId="9" r:id="rId5"/>
  </sheets>
  <externalReferences>
    <externalReference r:id="rId6"/>
    <externalReference r:id="rId7"/>
  </externalReferences>
  <definedNames>
    <definedName name="_xlnm.Print_Area" localSheetId="1">'Award Criteria Figure'!$A$1:$C$48</definedName>
    <definedName name="_xlnm.Print_Area" localSheetId="0">'Master Bid Tab'!$A$1:$D$45</definedName>
    <definedName name="_xlnm.Print_Area" localSheetId="3">'S. Washtenaw Ave.'!$A$1:$G$154</definedName>
    <definedName name="_xlnm.Print_Area" localSheetId="4">'W. 57th St.'!$A$1:$G$154</definedName>
    <definedName name="_xlnm.Print_Area" localSheetId="2">'W. 58th St.'!$A$1:$G$154</definedName>
    <definedName name="_xlnm.Print_Titles" localSheetId="3">'S. Washtenaw Ave.'!$1:$2</definedName>
    <definedName name="_xlnm.Print_Titles" localSheetId="4">'W. 57th St.'!$1:$2</definedName>
    <definedName name="_xlnm.Print_Titles" localSheetId="2">'W. 58th St.'!$1:$2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3" i="9" l="1"/>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153" i="13"/>
  <c r="G152" i="13"/>
  <c r="G151" i="13"/>
  <c r="G150" i="13"/>
  <c r="G149"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154" i="13" l="1"/>
  <c r="D10" i="1" s="1"/>
  <c r="D13" i="1" s="1"/>
  <c r="G154" i="12"/>
  <c r="G154" i="9" l="1"/>
  <c r="D24" i="1" s="1"/>
  <c r="D27" i="1" s="1"/>
  <c r="B2" i="13"/>
  <c r="B2" i="12"/>
  <c r="B2" i="9"/>
  <c r="D17" i="1" l="1"/>
  <c r="D20" i="1" s="1"/>
  <c r="D30" i="1" s="1"/>
  <c r="C10" i="5" s="1"/>
  <c r="C7" i="5" l="1"/>
  <c r="C22" i="5" l="1"/>
  <c r="C24" i="5" s="1"/>
  <c r="C14" i="5"/>
  <c r="C16" i="5" s="1"/>
  <c r="C30" i="5"/>
  <c r="C32" i="5" s="1"/>
  <c r="C18" i="5"/>
  <c r="C20" i="5" s="1"/>
  <c r="C26" i="5"/>
  <c r="C28" i="5" s="1"/>
  <c r="C12" i="5"/>
  <c r="C34" i="5"/>
  <c r="C35" i="5" l="1"/>
  <c r="C36" i="5" s="1"/>
  <c r="C38" i="5" s="1"/>
  <c r="D31" i="1" s="1"/>
</calcChain>
</file>

<file path=xl/sharedStrings.xml><?xml version="1.0" encoding="utf-8"?>
<sst xmlns="http://schemas.openxmlformats.org/spreadsheetml/2006/main" count="1363" uniqueCount="360">
  <si>
    <t>PROJECT NAME:</t>
  </si>
  <si>
    <t>Chicago Department of Transporation Works Progress Administration ("WPA") Street Reconstruction</t>
  </si>
  <si>
    <t>LOCATION:</t>
  </si>
  <si>
    <t>CONTRACT NO:</t>
  </si>
  <si>
    <t>PROJECT NO(S):</t>
  </si>
  <si>
    <t>FIRM NAME:</t>
  </si>
  <si>
    <t>BID FORM</t>
  </si>
  <si>
    <t>LINE</t>
  </si>
  <si>
    <t>DESCRIPTION</t>
  </si>
  <si>
    <t>AMOUNT</t>
  </si>
  <si>
    <t>Base Work Only</t>
  </si>
  <si>
    <t>Commission's Contract Contingency</t>
  </si>
  <si>
    <t>Sitework Allowance</t>
  </si>
  <si>
    <t>TOTAL BASE BID</t>
  </si>
  <si>
    <t>Accepted by the Commission</t>
  </si>
  <si>
    <t>TOTAL AMOUNTS</t>
  </si>
  <si>
    <t>GRAND TOTAL AWARD CRITERIA FIGURE - ALL STREETS</t>
  </si>
  <si>
    <r>
      <t xml:space="preserve">SURETY INFORMATION
</t>
    </r>
    <r>
      <rPr>
        <b/>
        <sz val="8"/>
        <color theme="1"/>
        <rFont val="Arial Narrow"/>
        <family val="2"/>
      </rPr>
      <t>(Provide Legal Name and address of Surety)</t>
    </r>
  </si>
  <si>
    <t>Name:</t>
  </si>
  <si>
    <t>Address:</t>
  </si>
  <si>
    <t>BIDDER'S INFORMATION</t>
  </si>
  <si>
    <t>Firm Name:</t>
  </si>
  <si>
    <t>Date:</t>
  </si>
  <si>
    <t>NOTES/INSTRUCTIONS</t>
  </si>
  <si>
    <t>Light Gray</t>
  </si>
  <si>
    <t xml:space="preserve">Base Work Only </t>
  </si>
  <si>
    <t>Light Blue</t>
  </si>
  <si>
    <t xml:space="preserve">Contingency(ies) </t>
  </si>
  <si>
    <t>Amount is fixed and will automatically calculate to determine Totatl Base Bid (Total of all Streets)</t>
  </si>
  <si>
    <t>Light Yellow</t>
  </si>
  <si>
    <t>Allowance(s)</t>
  </si>
  <si>
    <t>Amount is fixed and will automatically calculate to determine Totatl Base Bid (Total of All Streets)</t>
  </si>
  <si>
    <t>Maroon</t>
  </si>
  <si>
    <t>Blue</t>
  </si>
  <si>
    <t>TOTAL BASE WORK ONLY</t>
  </si>
  <si>
    <t>AWARD CRITERA FIGURE FORMULA</t>
  </si>
  <si>
    <t>FORMULA</t>
  </si>
  <si>
    <t>Line 1. (Based on Grand Total Base Bid)</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</si>
  <si>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</si>
  <si>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</si>
  <si>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</si>
  <si>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</si>
  <si>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</si>
  <si>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</si>
  <si>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</si>
  <si>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</si>
  <si>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</si>
  <si>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</si>
  <si>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</si>
  <si>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</si>
  <si>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</si>
  <si>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</si>
  <si>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</si>
  <si>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</si>
  <si>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</si>
  <si>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</si>
  <si>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r>
      <t xml:space="preserve">5.  Line 15. </t>
    </r>
    <r>
      <rPr>
        <b/>
        <sz val="11"/>
        <color theme="0"/>
        <rFont val="Arial Narrow"/>
        <family val="2"/>
      </rPr>
      <t>TOTAL AWARD CRITERIA</t>
    </r>
    <r>
      <rPr>
        <sz val="11"/>
        <color theme="0"/>
        <rFont val="Arial Narrow"/>
        <family val="2"/>
      </rPr>
      <t xml:space="preserve"> automatically populates.</t>
    </r>
  </si>
  <si>
    <t>Line</t>
  </si>
  <si>
    <t>Description</t>
  </si>
  <si>
    <t>Unit</t>
  </si>
  <si>
    <t>Estimated Quantity</t>
  </si>
  <si>
    <t>Unit Price</t>
  </si>
  <si>
    <t>Cost</t>
  </si>
  <si>
    <t>UNIT</t>
  </si>
  <si>
    <t>EARTH EXCAVATION</t>
  </si>
  <si>
    <t>CU YD</t>
  </si>
  <si>
    <t>20101100C</t>
  </si>
  <si>
    <t>TREE PROTECTION</t>
  </si>
  <si>
    <t>EACH</t>
  </si>
  <si>
    <t>20101210C</t>
  </si>
  <si>
    <t>FOOT</t>
  </si>
  <si>
    <t>TRENCH BACKFILL</t>
  </si>
  <si>
    <t>TOPSOIL FURNISH AND PLACE, 4-INCH</t>
  </si>
  <si>
    <t>SQ YD</t>
  </si>
  <si>
    <t>SODDING, SALT TOLERANT</t>
  </si>
  <si>
    <t>251K0100C</t>
  </si>
  <si>
    <t>SHREDDED HARDWOOD BARK MULCH</t>
  </si>
  <si>
    <t>INLET FILTERS</t>
  </si>
  <si>
    <t>PORTLAND CEMENT CONCRETE BASE COURSE, 7-INCH</t>
  </si>
  <si>
    <t>BITUMINOUS MATERIALS (TACK COAT)</t>
  </si>
  <si>
    <t>POUND</t>
  </si>
  <si>
    <t>TON</t>
  </si>
  <si>
    <t>LEVELING BINDER (MACHINE METHOD), N50 1-1/2 INCH</t>
  </si>
  <si>
    <t>CAL MONTH</t>
  </si>
  <si>
    <t>42400200C</t>
  </si>
  <si>
    <t>SQ FT</t>
  </si>
  <si>
    <t>42400210C</t>
  </si>
  <si>
    <t>42400410C</t>
  </si>
  <si>
    <t>42400420C</t>
  </si>
  <si>
    <t>42400800C</t>
  </si>
  <si>
    <t>LINEAR DETECTABLE WARNING TILES (CAST IRON)</t>
  </si>
  <si>
    <t>44000050C</t>
  </si>
  <si>
    <t>HOT-MIX ASPHALT SURFACE REMOVAL, VARIABLE DEPTH</t>
  </si>
  <si>
    <t>PAVEMENT REMOVAL</t>
  </si>
  <si>
    <t>COMBINATION CURB AND GUTTER REMOVAL</t>
  </si>
  <si>
    <t>SAW CUTTING PAVEMENT</t>
  </si>
  <si>
    <t>550Z0108C</t>
  </si>
  <si>
    <t>STORM SEWER, EXTRA STRENGTH VITRIFIED CLAY PIPE, TYPE 2, 8 INCH</t>
  </si>
  <si>
    <t>550Z0112C</t>
  </si>
  <si>
    <t>STORM SEWER, EXTRA STRENGTH VITRIFIED CLAY PIPE, TYPE 2, 12 INCH</t>
  </si>
  <si>
    <t>550Z0132C</t>
  </si>
  <si>
    <t>STORM SEWER, DUCTILE IRON PIPE, TYPE 2, 8 INCH</t>
  </si>
  <si>
    <t>551Z0400C</t>
  </si>
  <si>
    <t>SEWER CLEANING AND TELEVISING</t>
  </si>
  <si>
    <t>60200105C</t>
  </si>
  <si>
    <t>602Z0115C</t>
  </si>
  <si>
    <t>MANHOLES, TYPE B, 3'-DIAMETER, TYPE 1 FRAME, CLOSED LID (CITY OF CHICAGO)</t>
  </si>
  <si>
    <t>602Z0700C</t>
  </si>
  <si>
    <t>60500050C</t>
  </si>
  <si>
    <t>REMOVING CATCH BASINS</t>
  </si>
  <si>
    <t>REMOVING INLETS</t>
  </si>
  <si>
    <t>606Z0100C</t>
  </si>
  <si>
    <t>CONCRETE CURB, TYPE B</t>
  </si>
  <si>
    <t>670Z0100C</t>
  </si>
  <si>
    <t>ENGINEER'S FIELD OFFICE</t>
  </si>
  <si>
    <t>701Z0300C</t>
  </si>
  <si>
    <t>TRAFFIC CONTROL COMPLETE</t>
  </si>
  <si>
    <t>L SUM</t>
  </si>
  <si>
    <t>724Z0100C</t>
  </si>
  <si>
    <t>REMOVE AND SALVAGE SIGN PANEL</t>
  </si>
  <si>
    <t>724Z0110C</t>
  </si>
  <si>
    <t>729Z0110C</t>
  </si>
  <si>
    <t>SIGN SUPPORT POST, DIG METHOD</t>
  </si>
  <si>
    <t>SIGN SUPPORT POST, DRILL METHOD</t>
  </si>
  <si>
    <t>PROTECTIVE COAT</t>
  </si>
  <si>
    <t>701Z0800C</t>
  </si>
  <si>
    <t>AGGREGATE FOR TEMPORARY ACCESS</t>
  </si>
  <si>
    <t>999X0900C</t>
  </si>
  <si>
    <t>810Z0265C</t>
  </si>
  <si>
    <t>CONDUIT IN TRENCH, PVC (SCHEDULE 80), 2" DIA.</t>
  </si>
  <si>
    <t>810Z0280C</t>
  </si>
  <si>
    <t>CONDUIT, DIRECTIONAL BORED, COILABLE NONMETALLIC CONDUIT, SCHEDULE 80, 1 1/4" DIA.</t>
  </si>
  <si>
    <t>810Z0285C</t>
  </si>
  <si>
    <t>CONDUIT, DIRECTIONAL BORED, COILABLE NONMETALLIC CONDUIT, SCHEDULE 80, 2" DIA.</t>
  </si>
  <si>
    <t>814Z0120C</t>
  </si>
  <si>
    <t>HANDHOLE, ELECTRIC, WITH 24" FRAME AND COVER</t>
  </si>
  <si>
    <t>817Z0220C</t>
  </si>
  <si>
    <t>ELECTRIC CABLE IN CONDUIT, TRIPLEX, 2-1/C NO. 6, 1-1/C NO. 8 GROUND</t>
  </si>
  <si>
    <t>821Z0300C</t>
  </si>
  <si>
    <t>LUMINAIRE, LED, ACORN, ARTERIAL, RESIDENTIAL</t>
  </si>
  <si>
    <t>821Z0860C</t>
  </si>
  <si>
    <t>LUMINAIRE, LED, COBRA HEAD, RESIDENTIAL</t>
  </si>
  <si>
    <t>825Z0200C</t>
  </si>
  <si>
    <t>CONTROLLER, STREET LIGHTING, POLE MOUNTED, CONSTANT POWER, 1-PHASE, 120/240V, 60A</t>
  </si>
  <si>
    <t>83000023C</t>
  </si>
  <si>
    <t>LIGHT POLE, ALUMINUM, DAVIT, 18 FT. M.H., 8 FT DAVIT ARM</t>
  </si>
  <si>
    <t>836Z0210C</t>
  </si>
  <si>
    <t>LIGHT POLE FOUNDATION, METAL, 10" BOLT CIRCLE, 8 5/8" X 5'</t>
  </si>
  <si>
    <t>895Z0100C</t>
  </si>
  <si>
    <t>REMOVE EXISTING STREET LIGHTING EQUIPMENT</t>
  </si>
  <si>
    <t>895Z1100C</t>
  </si>
  <si>
    <t>BREAKDOWN CONCRETE FOUNDATION, LIGHT POLE</t>
  </si>
  <si>
    <t>SOIL DISPOSAL ANALYSIS</t>
  </si>
  <si>
    <t>REGULATED SUBSTANCES PRE-CONSTRUCTION PLAN</t>
  </si>
  <si>
    <t>REGULATED SUBSTANCES FINAL CONSTRUCTION REPORT</t>
  </si>
  <si>
    <t>NON-SPECIAL WASTE DISPOSAL</t>
  </si>
  <si>
    <t>551Z0200C</t>
  </si>
  <si>
    <t>EXISTING SEWER TO BE REMOVED</t>
  </si>
  <si>
    <t>REMOVING MANHOLES</t>
  </si>
  <si>
    <t>20100010C</t>
  </si>
  <si>
    <t>TREE REMOVAL (1 TO 6 UNITS DIAMETER)</t>
  </si>
  <si>
    <t>TREE REMOVAL (6 TO 15 UNITS DIAMETER)</t>
  </si>
  <si>
    <t>TREE REMOVAL (OVER 15 UNITS DIAMETER)</t>
  </si>
  <si>
    <t>ROOT PRUNING</t>
  </si>
  <si>
    <t>208Z0200C</t>
  </si>
  <si>
    <t>TRENCH BACKFILL, WATERMAIN</t>
  </si>
  <si>
    <t>********</t>
  </si>
  <si>
    <t>SUBBASE GRANULAR MATERIAL, TYPE B, 6-INCH</t>
  </si>
  <si>
    <t>LEVELING BINDER (HAND METHOD), N50</t>
  </si>
  <si>
    <t>HOT-MIX ASPHALT SURFACE COURSE, IL-19, MIX "D", N50, 2 INCH</t>
  </si>
  <si>
    <t>PORTLAND CEMENT CONCRETE DRIVEWAY AND ALLEY PAVEMENTS,  8-INCH</t>
  </si>
  <si>
    <t>PORTLAND CEMENT CONCRETE SIDEWALK 5 INCH</t>
  </si>
  <si>
    <t>PORTLAND CEMENT CONCRETE ADA RAMP 5 INCH</t>
  </si>
  <si>
    <t>PORTLAND CEMENT CONCRETE SIDEWALK 8 INCH</t>
  </si>
  <si>
    <t>PORTLAND CEMENT CONCRETE ADA RAMP 8 INCH</t>
  </si>
  <si>
    <t>CURB REMOVAL</t>
  </si>
  <si>
    <t>DRILL AND GROUT TIE BARS, No.5, EPOXY COATED</t>
  </si>
  <si>
    <t xml:space="preserve">SIDEWALK REMOVAL </t>
  </si>
  <si>
    <t>CONCRETE COLLAR</t>
  </si>
  <si>
    <t>550Z0140C</t>
  </si>
  <si>
    <t>STORM SEWER, DUCTILE IRON PIPE, TYPE 2, 24 INCH</t>
  </si>
  <si>
    <t>550Z0144C</t>
  </si>
  <si>
    <t xml:space="preserve">STORM SEWER, DUCTILE IRON PIPE, TYPE 2, 36-INCH </t>
  </si>
  <si>
    <t>550Z0166C</t>
  </si>
  <si>
    <t xml:space="preserve">STORM SEWER, REINFORCED CONCRETE PIPE, TYPE 2, 36-INCH </t>
  </si>
  <si>
    <t>DUCTILE IRON WATER MAIN TEE, 8" X 6"</t>
  </si>
  <si>
    <t>DUCTILE IRON WATER MAIN TEE, 8" X 8"</t>
  </si>
  <si>
    <t>DUCTILE IRON WATER MAIN 6"</t>
  </si>
  <si>
    <t>DUCTILE IRON WATER MAIN FITTINGS 6" 45 DEGREE BEND</t>
  </si>
  <si>
    <t>DUCTILE IRON WATER MAIN FITTINGS 8" 45 DEGREE BEND</t>
  </si>
  <si>
    <t>WATER SERVICE LINE 1"</t>
  </si>
  <si>
    <t>LF</t>
  </si>
  <si>
    <t>FIRE HYDRANTS (SPECIAL - FLUSHING HYDRANT)</t>
  </si>
  <si>
    <t>MANHOLE, 5 FT DIAMETER, TYPE A, FRAME AND CLOSED LID (CITY OF CHICAGO)</t>
  </si>
  <si>
    <t>X0326901</t>
  </si>
  <si>
    <t>TRANSITION SLEEVE, 8"</t>
  </si>
  <si>
    <t>X1200065</t>
  </si>
  <si>
    <t>X5620030</t>
  </si>
  <si>
    <t>WATER SERVICE CONNECTION 1-INCH</t>
  </si>
  <si>
    <t>DUCTILE IRON MJ SLEEVE, 8"</t>
  </si>
  <si>
    <t>RESILIENT WEDGE VALVE 6"</t>
  </si>
  <si>
    <t>RESILIENT WEDGE VALVE 8"</t>
  </si>
  <si>
    <t>TRANSITION SLEEVE, 6"</t>
  </si>
  <si>
    <t>CATCH BASINS, TYPE A, 3'-DIAMETER, TYPE 1 FRAME, CLOSED LID (CITY OF CHICAGO)</t>
  </si>
  <si>
    <t>CATCH BASINS, TYPE A, 4'-DIAMETER, TYPE 1 FRAME, OPEN LID (CITY OF CHICAGO)</t>
  </si>
  <si>
    <t>602Z0110C</t>
  </si>
  <si>
    <t>MANHOLES, TYPE A, 3'-DIAMETER, TYPE 1 FRAME, CLOSED LID (CITY OF CHICAGO)</t>
  </si>
  <si>
    <t>602Z0135C</t>
  </si>
  <si>
    <t>ADDITIONAL MASONRY</t>
  </si>
  <si>
    <t>60234200C</t>
  </si>
  <si>
    <t>INLETS, TYPE A, TYPE 1 FRAME, OPEN LID (CITY OF CHICAGO)</t>
  </si>
  <si>
    <t>60255800C</t>
  </si>
  <si>
    <t xml:space="preserve">	MANHOLES TO BE ADJUSTED WITH NEW TYPE 1 FRAME, CLOSED LID</t>
  </si>
  <si>
    <t>604Z0100C</t>
  </si>
  <si>
    <t>FRAMES</t>
  </si>
  <si>
    <t>604Z0200C</t>
  </si>
  <si>
    <t>LIDS</t>
  </si>
  <si>
    <t xml:space="preserve">	60500060C</t>
  </si>
  <si>
    <t>COMBINATION CONCRETE CURB AND GUTTER, TYPE B-V12</t>
  </si>
  <si>
    <t>CONSTRUCTION SIGN</t>
  </si>
  <si>
    <t xml:space="preserve">REGULATED SUBSTANCES MONITORING </t>
  </si>
  <si>
    <t>CAL DAY</t>
  </si>
  <si>
    <t>720Z0810C</t>
  </si>
  <si>
    <t>SIGN PANEL, TYPE 1, RETROREFLECTIVE</t>
  </si>
  <si>
    <t>REMOVE AND SALVAGE SIGN PANEL AND POLE ASSEMBLY</t>
  </si>
  <si>
    <t>THERMOPLASTIC PAVEMENT MARKING, LINE 6 IN</t>
  </si>
  <si>
    <t>THERMOPLASTIC PAVEMENT MARKING, LINE 24 IN</t>
  </si>
  <si>
    <t>******</t>
  </si>
  <si>
    <t>INSTALL CONDUIT INTO EXISTING HELIX FOUNDATION</t>
  </si>
  <si>
    <t>GUARD POST</t>
  </si>
  <si>
    <t>TYPE II TEMPORARY WATER MAIN SUPPORT</t>
  </si>
  <si>
    <t>TYPE III TEMPORARY WATER MAIN SUPPORT</t>
  </si>
  <si>
    <r>
      <t>GRAND TOTAL BASE BID - ALL STREETS (Total of Lines 4, 8</t>
    </r>
    <r>
      <rPr>
        <sz val="16"/>
        <color theme="5" tint="-0.249977111117893"/>
        <rFont val="Arial Narrow"/>
        <family val="2"/>
      </rPr>
      <t xml:space="preserve"> and</t>
    </r>
    <r>
      <rPr>
        <b/>
        <sz val="16"/>
        <color theme="5" tint="-0.249977111117893"/>
        <rFont val="Arial Narrow"/>
        <family val="2"/>
      </rPr>
      <t xml:space="preserve"> 12)</t>
    </r>
  </si>
  <si>
    <t>Bidders MUST use the Excel File available to bidders from the Cushing Planroom (http://dfs.cushingco.com/pbc.htm) or the
PBC Website (https://www.pbcchicago.com/?p=120721) to ensure accurate calculations for the Total Base Bid and Total Award Criteria.
Please follow instructions on the Bid Form (below) for Electronic Submission.</t>
  </si>
  <si>
    <t>W. 58th St./S. Washtenaw Ave./W. 57th St.</t>
  </si>
  <si>
    <t>C1623</t>
  </si>
  <si>
    <t>W. 58th St.</t>
  </si>
  <si>
    <t xml:space="preserve">S. Washtenaw Ave. </t>
  </si>
  <si>
    <t>W. 57th St.</t>
  </si>
  <si>
    <t>W. 58th Street</t>
  </si>
  <si>
    <t>S. Washtenaw Avenue</t>
  </si>
  <si>
    <t>W. 57th Street</t>
  </si>
  <si>
    <r>
      <t xml:space="preserve">Prior to submitting your bid electronically, please do the following:
1.	</t>
    </r>
    <r>
      <rPr>
        <b/>
        <sz val="10"/>
        <color theme="1"/>
        <rFont val="Arial Narrow"/>
        <family val="2"/>
      </rPr>
      <t>Ensure</t>
    </r>
    <r>
      <rPr>
        <sz val="10"/>
        <color theme="1"/>
        <rFont val="Arial Narrow"/>
        <family val="2"/>
      </rPr>
      <t xml:space="preserve"> ALL THREE (3)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AND the Excel file,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dee.taylor@cityofchicago.org and pbc-procurement@cityofchicago.org</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</si>
  <si>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W. 58th St. (from S. Hamilton Ave. to S. Damen)
 CDOT PROJECT NO.:</t>
    </r>
    <r>
      <rPr>
        <b/>
        <sz val="10"/>
        <color theme="1"/>
        <rFont val="Arial Narrow"/>
        <family val="2"/>
      </rPr>
      <t xml:space="preserve"> B-5-269</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</si>
  <si>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S. Washtenaw Ave. (from W. 36th Pl. to W37th Pl.)
 CDOT PROJECT NO.:</t>
    </r>
    <r>
      <rPr>
        <b/>
        <sz val="10"/>
        <color rgb="FFFF0000"/>
        <rFont val="Arial Narrow"/>
        <family val="2"/>
      </rPr>
      <t xml:space="preserve"> </t>
    </r>
    <r>
      <rPr>
        <b/>
        <sz val="10"/>
        <color theme="1"/>
        <rFont val="Arial Narrow"/>
        <family val="2"/>
      </rPr>
      <t>B-5-271</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</si>
  <si>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W. 57th St. (from S. Western Ave. to Dead End East) 
 CDOT PROJECT NO.:</t>
    </r>
    <r>
      <rPr>
        <b/>
        <sz val="10"/>
        <color theme="1"/>
        <rFont val="Arial Narrow"/>
        <family val="2"/>
      </rPr>
      <t xml:space="preserve"> B-5-272</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</si>
  <si>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W. 58th St./ S. Washtenaw Ave. / W. 57th St.</t>
  </si>
  <si>
    <t>Based on Line 13 (Grand Total Base Bid figure).  Grand Total Award Criteria Figure (Line 14) automatically populates from Award Criteria Figure Worksheet.</t>
  </si>
  <si>
    <t>Grand Total Base Bid</t>
  </si>
  <si>
    <t xml:space="preserve">GrandTotal Award Criteria Figure </t>
  </si>
  <si>
    <t>Equals Total of Lines 4, 8 and 12.  Total Base Bid automatically populates.</t>
  </si>
  <si>
    <t>TOTAL FOR 22838/B-5-269 -  W. 58th St.</t>
  </si>
  <si>
    <t>TOTAL FOR 22838/B-5-271 -  S. Washtenaw Ave.</t>
  </si>
  <si>
    <t>TOTAL FOR 22838/B-5-272 -  W. 57th St.</t>
  </si>
  <si>
    <t>253T0022C</t>
  </si>
  <si>
    <t>TREE, ORNAMENTAL, 2.5" - 3.0" CALIPER, BALLED AND BURLAPPED (OPEN AREAS)</t>
  </si>
  <si>
    <t>253T0036C</t>
  </si>
  <si>
    <t>TREE, SHADE, 2.0"- 3.0" CALIPER, BALLED AND BURLAPPED (OPEN AREAS)</t>
  </si>
  <si>
    <t>PORTLAND CEMENT CONCRETE BASE COURSE, 9-INCH</t>
  </si>
  <si>
    <t>406Z0700C</t>
  </si>
  <si>
    <t>HOT-MIX ASPHALT SPEED HUMPS</t>
  </si>
  <si>
    <t xml:space="preserve"> 42001100C</t>
  </si>
  <si>
    <t xml:space="preserve">HIGH EARLY STRENGTH PORTLAND CEMENT CONCRETE PAVEMENT 10 INCH </t>
  </si>
  <si>
    <t>442Z0200C</t>
  </si>
  <si>
    <t>550Z0100C</t>
  </si>
  <si>
    <t xml:space="preserve">HOUSE DRAIN, "PRIVATE DRAIN", EXTRA STRENGTH VITRIFIED CLAY PIPE, TYPE 1, 6 INCH </t>
  </si>
  <si>
    <t>550Z0101C</t>
  </si>
  <si>
    <t>HOUSE DRAIN, DUCTILE IRON PIPE, TYPE 1, 6 INCH</t>
  </si>
  <si>
    <t>550Z0133C</t>
  </si>
  <si>
    <t>STORM SEWER, DUCTILE IRON PIPE, TYPE 2, 10 INCH</t>
  </si>
  <si>
    <t>550Z0134C</t>
  </si>
  <si>
    <t>STORM SEWER, DUCTILE IRON PIPE, TYPE 2, 12 INCH</t>
  </si>
  <si>
    <t>550Z0143C</t>
  </si>
  <si>
    <t xml:space="preserve">STORM SEWER, DUCTILE IRON PIPE, TYPE 2, 48-INCH </t>
  </si>
  <si>
    <t>550Z0168C</t>
  </si>
  <si>
    <t xml:space="preserve">STORM SEWER, REINFORCED CONCRETE PIPE, TYPE 2, 42-INCH </t>
  </si>
  <si>
    <t>550Z0170C</t>
  </si>
  <si>
    <t>STORM SEWER, REINFORCED CONCRETE PIPE, TYPE 2, 48 INCH</t>
  </si>
  <si>
    <t>DUCTILE IRON WATER MAIN TEE, 12" X 8"</t>
  </si>
  <si>
    <t>DUCTILE IRON WATER MAIN TEE, 12" x 12"</t>
  </si>
  <si>
    <t>561Z0200C</t>
  </si>
  <si>
    <t>WATER MAIN INSALLED IN OPEN CUT, 8"</t>
  </si>
  <si>
    <t>561Z0210C</t>
  </si>
  <si>
    <t>WATER MAIN INSALLED IN OPEN CUT, 12"</t>
  </si>
  <si>
    <t>56105000C</t>
  </si>
  <si>
    <t>WATER VALVE, 8"</t>
  </si>
  <si>
    <t>56105200C</t>
  </si>
  <si>
    <t>WATER VALVE, 12"</t>
  </si>
  <si>
    <t>DUCTILE IRON WATER MAIN FITTINGS 8" 11.25 DEGREE BEND</t>
  </si>
  <si>
    <t>DUCTILE IRON WATER MAIN FITTINGS 8" 22.5 DEGREE BEND</t>
  </si>
  <si>
    <t>DUCTILE IRON WATER MAIN FITTINGS 12" 45 DEGREE BEND</t>
  </si>
  <si>
    <t>56400500C</t>
  </si>
  <si>
    <t>REMOVE EXISTING FIRE HYDRANT</t>
  </si>
  <si>
    <t>56400600C</t>
  </si>
  <si>
    <t>HYDRANT INSTALLATION</t>
  </si>
  <si>
    <t>565Z0100C</t>
  </si>
  <si>
    <t>REMOVE EXISTING VALVE AND VAULT</t>
  </si>
  <si>
    <t>561Z0602C</t>
  </si>
  <si>
    <t>561Z0603C</t>
  </si>
  <si>
    <t>TRANSITION SLEEVE, 12"</t>
  </si>
  <si>
    <t>WATER MAIN CAP, 6"</t>
  </si>
  <si>
    <t>*****</t>
  </si>
  <si>
    <t>565Z0700C</t>
  </si>
  <si>
    <t>WATER SERVICE SHUT OFF BOX REMOVAL AND REPLACEMENT</t>
  </si>
  <si>
    <t>12" PVC ENCASEMENT</t>
  </si>
  <si>
    <t>X6026632</t>
  </si>
  <si>
    <t>VALVE BOX REMOVAL</t>
  </si>
  <si>
    <t>60200205C</t>
  </si>
  <si>
    <t>CATCH BASINS, TYPE A, 4'-DIAMETER, TYPE 1 FRAME, CLOSED LID (CITY OF CHICAGO)</t>
  </si>
  <si>
    <t>60218400C</t>
  </si>
  <si>
    <t>MANHOLES, TYPE A, 4'-DIAMETER, TYPE 1 FRAME, CLOSED LID (CITY OF CHICAGO)</t>
  </si>
  <si>
    <t>60221100C</t>
  </si>
  <si>
    <t>60250200C</t>
  </si>
  <si>
    <t>CATCH BASINS TO BE ADJUSTED</t>
  </si>
  <si>
    <t>602Z0101C</t>
  </si>
  <si>
    <t>602Z0125C</t>
  </si>
  <si>
    <t>MANHOLES, TYPE C SINGLE-DROP, 3'-DIAMETER, TYPE 1 FRAME, CLOSED LID (CITY OF CHICAGO)</t>
  </si>
  <si>
    <t>TUMBLING BASIN, TYPE A, 4 FT DIAMETER, TYPE 1 FRAME, CLOSE LID (CITY OF CHICAGO)</t>
  </si>
  <si>
    <t>602Z0136C</t>
  </si>
  <si>
    <t>TUMBLING BASIN, TYPE A, 5 FT DIAMETER, TYPE 1 FRAME, CLOSED LID (CITY OF CHICAGO)</t>
  </si>
  <si>
    <t>602Z0140C</t>
  </si>
  <si>
    <t>TUMBLING BASIN, TYPE A, 6 FT DIAMETER, TYPE 1 FRAME, CLOSED LID (CITY OF CHICAGO)</t>
  </si>
  <si>
    <t>602Z0900C</t>
  </si>
  <si>
    <t>VORTEX RESTRICTOR</t>
  </si>
  <si>
    <t>60500040C</t>
  </si>
  <si>
    <t>60500060C</t>
  </si>
  <si>
    <t>CHAIN LINK FENCE, 6</t>
  </si>
  <si>
    <t>664Z0500C</t>
  </si>
  <si>
    <t>REMOVAL, CHAIN LINK FENCE</t>
  </si>
  <si>
    <t>729Z0120C</t>
  </si>
  <si>
    <t>78000600</t>
  </si>
  <si>
    <t>THERMOPLASTIC PAVEMENT MARKING, LINE 12 IN</t>
  </si>
  <si>
    <t xml:space="preserve">FOOT   </t>
  </si>
  <si>
    <t>799Z0200C</t>
  </si>
  <si>
    <t xml:space="preserve">DETOUR AND ROAD CLOSURE </t>
  </si>
  <si>
    <t>ALLOWANCE</t>
  </si>
  <si>
    <t>810Z0270C</t>
  </si>
  <si>
    <t>CONDUIT IN TRENCH, PVC (SCHEDULE 80), 3" DIA.</t>
  </si>
  <si>
    <t>810Z0300C</t>
  </si>
  <si>
    <t>TRENCH AND BACKFILL WITH SCREENINGS</t>
  </si>
  <si>
    <t>810Z0400C</t>
  </si>
  <si>
    <t>INTERCEPT EXISTING CONDUIT</t>
  </si>
  <si>
    <t>814Z0400C</t>
  </si>
  <si>
    <t>CLEAN EXISTING CITY MANHOLE OR HANDHOLE</t>
  </si>
  <si>
    <t>814Z0500C</t>
  </si>
  <si>
    <t>DRILL EXISTING ELECTRIC HANDHOLE OR MANHOLE</t>
  </si>
  <si>
    <t>83000028C</t>
  </si>
  <si>
    <t>LIGHT POLE, ALUMINUM, DAVIT, 18 FT. M.H., 12 FT DAVIT ARM</t>
  </si>
  <si>
    <t>RELOCATE POLE COMPLETE</t>
  </si>
  <si>
    <t>999X1000C</t>
  </si>
  <si>
    <t>CATCH BASINS TO BE LINED</t>
  </si>
  <si>
    <t>999X0700C</t>
  </si>
  <si>
    <t>RAILROAD PROTECTIVE LIABILITY INSURANCE</t>
  </si>
  <si>
    <t>42001100C</t>
  </si>
  <si>
    <t>HIGH EARLY STRENGTH PORTLAND CEMENT CONCRETE PAVEMENT 10 INCH</t>
  </si>
  <si>
    <t>WATER SERVICE SHUT OFF BOX REMOVALE AND REPLACEMENT</t>
  </si>
  <si>
    <t>TUMBLING BASIN, TYPE A, 6 FT DIAMETER, TYPE 1 FRAME, CLOSE LID (CITY OF CHICAGO)</t>
  </si>
  <si>
    <t>STORM SEWER, REINFORCED CONCRETE PIPE, TYPE 2, 42-INCH</t>
  </si>
  <si>
    <t>Base Work Only automatically poulates from each Schedule of Prices Worksheet (Line 152)</t>
  </si>
  <si>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AND Excel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dee.taylor@cityofchicago.org and pbc-procurment@cityofchicago.org.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</si>
</sst>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7"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b/>
      <sz val="10"/>
      <color rgb="FFFF0000"/>
      <name val="Arial Narrow"/>
      <family val="2"/>
    </font>
    <font>
      <sz val="16"/>
      <color theme="5" tint="-0.249977111117893"/>
      <name val="Arial Narrow"/>
      <family val="2"/>
    </font>
    <font>
      <sz val="18"/>
      <color theme="9" tint="-0.499984740745262"/>
      <name val="Arial Narrow"/>
      <family val="2"/>
    </font>
    <font>
      <sz val="18"/>
      <color theme="8" tint="-0.499984740745262"/>
      <name val="Arial Narrow"/>
      <family val="2"/>
    </font>
    <font>
      <sz val="20"/>
      <color theme="8" tint="-0.499984740745262"/>
      <name val="Arial Narrow"/>
      <family val="2"/>
    </font>
    <font>
      <sz val="10"/>
      <color rgb="FF000000"/>
      <name val="Arial"/>
      <family val="2"/>
    </font>
    <font>
      <sz val="11"/>
      <name val="Calibri"/>
      <family val="2"/>
      <scheme val="minor"/>
    </font>
    <font>
      <sz val="10"/>
      <color theme="1"/>
      <name val="Arial"/>
      <family val="2"/>
    </font>
    <font>
      <sz val="10"/>
      <color theme="1"/>
      <name val="Calibri"/>
      <family val="2"/>
      <scheme val="minor"/>
    </font>
    <font>
      <sz val="11"/>
      <color rgb="FF000000"/>
      <name val="Calibri"/>
      <family val="2"/>
    </font>
    <font>
      <sz val="10"/>
      <color rgb="FF000000"/>
      <name val="Calibri"/>
      <family val="2"/>
      <scheme val="minor"/>
    </font>
    <font>
      <sz val="8"/>
      <color theme="1"/>
      <name val="Arial Narrow"/>
      <family val="2"/>
    </font>
  </fonts>
  <fills count="28">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s>
  <borders count="91">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theme="7" tint="-0.499984740745262"/>
      </bottom>
      <diagonal/>
    </border>
    <border>
      <left style="thin">
        <color indexed="64"/>
      </left>
      <right style="medium">
        <color indexed="64"/>
      </right>
      <top/>
      <bottom style="thin">
        <color indexed="64"/>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61">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8" xfId="0" applyFont="1" applyBorder="1" applyAlignment="1">
      <alignment vertical="top" wrapText="1"/>
    </xf>
    <xf numFmtId="0" fontId="28" fillId="0" borderId="19"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39" fillId="2" borderId="24" xfId="0" applyFont="1" applyFill="1" applyBorder="1" applyAlignment="1">
      <alignment horizontal="left" wrapText="1"/>
    </xf>
    <xf numFmtId="0" fontId="39" fillId="2" borderId="25" xfId="0" applyFont="1" applyFill="1" applyBorder="1" applyAlignment="1">
      <alignment horizontal="left" wrapText="1"/>
    </xf>
    <xf numFmtId="0" fontId="39" fillId="2" borderId="25" xfId="0" applyFont="1" applyFill="1" applyBorder="1" applyAlignment="1">
      <alignment horizontal="center" wrapText="1"/>
    </xf>
    <xf numFmtId="164" fontId="39" fillId="2" borderId="25" xfId="0" applyNumberFormat="1" applyFont="1" applyFill="1" applyBorder="1" applyAlignment="1">
      <alignment horizontal="center" wrapText="1"/>
    </xf>
    <xf numFmtId="164" fontId="39" fillId="2" borderId="26" xfId="0" applyNumberFormat="1" applyFont="1" applyFill="1" applyBorder="1" applyAlignment="1">
      <alignment horizontal="center" wrapText="1"/>
    </xf>
    <xf numFmtId="44" fontId="40" fillId="0" borderId="28" xfId="0" applyNumberFormat="1" applyFont="1" applyBorder="1" applyAlignment="1">
      <alignment horizontal="center" vertical="center"/>
    </xf>
    <xf numFmtId="0" fontId="39" fillId="3" borderId="29" xfId="0" applyFont="1" applyFill="1" applyBorder="1" applyAlignment="1">
      <alignment horizontal="left" wrapText="1"/>
    </xf>
    <xf numFmtId="0" fontId="39" fillId="3" borderId="30" xfId="0" applyFont="1" applyFill="1" applyBorder="1" applyAlignment="1">
      <alignment horizontal="left" wrapText="1"/>
    </xf>
    <xf numFmtId="0" fontId="39" fillId="3" borderId="30" xfId="0" applyFont="1" applyFill="1" applyBorder="1" applyAlignment="1">
      <alignment horizontal="center" wrapText="1"/>
    </xf>
    <xf numFmtId="164" fontId="39" fillId="3" borderId="30" xfId="0" applyNumberFormat="1" applyFont="1" applyFill="1" applyBorder="1" applyAlignment="1">
      <alignment horizont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4" fillId="10" borderId="0" xfId="0" applyFont="1" applyFill="1" applyAlignment="1">
      <alignment vertical="top" wrapText="1"/>
    </xf>
    <xf numFmtId="44" fontId="41" fillId="0" borderId="33" xfId="0" applyNumberFormat="1" applyFont="1" applyBorder="1" applyAlignment="1">
      <alignment horizontal="center" vertical="center"/>
    </xf>
    <xf numFmtId="44" fontId="21" fillId="0" borderId="35" xfId="0" applyNumberFormat="1" applyFont="1" applyBorder="1" applyAlignment="1">
      <alignment horizontal="center" vertical="center"/>
    </xf>
    <xf numFmtId="0" fontId="39" fillId="7" borderId="36" xfId="0" applyFont="1" applyFill="1" applyBorder="1" applyAlignment="1">
      <alignment horizontal="left" wrapText="1"/>
    </xf>
    <xf numFmtId="0" fontId="39" fillId="7" borderId="37" xfId="0" applyFont="1" applyFill="1" applyBorder="1" applyAlignment="1">
      <alignment horizontal="left" wrapText="1"/>
    </xf>
    <xf numFmtId="0" fontId="39" fillId="7" borderId="37" xfId="0" applyFont="1" applyFill="1" applyBorder="1" applyAlignment="1">
      <alignment horizontal="center" wrapText="1"/>
    </xf>
    <xf numFmtId="164" fontId="39" fillId="7" borderId="37" xfId="0" applyNumberFormat="1" applyFont="1" applyFill="1" applyBorder="1" applyAlignment="1">
      <alignment horizontal="center" wrapText="1"/>
    </xf>
    <xf numFmtId="164" fontId="39" fillId="7" borderId="38" xfId="0" applyNumberFormat="1" applyFont="1" applyFill="1" applyBorder="1" applyAlignment="1">
      <alignment horizontal="center" wrapText="1"/>
    </xf>
    <xf numFmtId="0" fontId="34" fillId="10" borderId="40" xfId="0" applyFont="1" applyFill="1" applyBorder="1" applyAlignment="1">
      <alignment vertical="center" wrapText="1"/>
    </xf>
    <xf numFmtId="0" fontId="35" fillId="10" borderId="41" xfId="0" applyFont="1" applyFill="1" applyBorder="1" applyAlignment="1">
      <alignment vertical="center" wrapText="1"/>
    </xf>
    <xf numFmtId="0" fontId="35" fillId="10" borderId="43" xfId="0" applyFont="1" applyFill="1" applyBorder="1" applyAlignment="1">
      <alignment vertical="center" wrapText="1"/>
    </xf>
    <xf numFmtId="0" fontId="36" fillId="10" borderId="44" xfId="0" applyFont="1" applyFill="1" applyBorder="1"/>
    <xf numFmtId="0" fontId="2" fillId="2" borderId="49" xfId="0" applyFont="1" applyFill="1" applyBorder="1" applyAlignment="1">
      <alignment horizontal="center" wrapText="1"/>
    </xf>
    <xf numFmtId="0" fontId="6" fillId="4" borderId="43" xfId="0" applyFont="1" applyFill="1" applyBorder="1"/>
    <xf numFmtId="44" fontId="6" fillId="14" borderId="52" xfId="0" applyNumberFormat="1" applyFont="1" applyFill="1" applyBorder="1" applyAlignment="1">
      <alignment vertical="center"/>
    </xf>
    <xf numFmtId="44" fontId="6" fillId="16" borderId="52" xfId="0" applyNumberFormat="1" applyFont="1" applyFill="1" applyBorder="1" applyAlignment="1">
      <alignment vertical="center"/>
    </xf>
    <xf numFmtId="44" fontId="7" fillId="5" borderId="53" xfId="0" applyNumberFormat="1" applyFont="1" applyFill="1" applyBorder="1" applyAlignment="1">
      <alignment vertical="center"/>
    </xf>
    <xf numFmtId="44" fontId="5" fillId="5" borderId="43" xfId="0" applyNumberFormat="1" applyFont="1" applyFill="1" applyBorder="1"/>
    <xf numFmtId="0" fontId="2" fillId="3" borderId="49" xfId="0" applyFont="1" applyFill="1" applyBorder="1" applyAlignment="1">
      <alignment horizontal="center" wrapText="1"/>
    </xf>
    <xf numFmtId="0" fontId="6" fillId="6" borderId="43" xfId="0" applyFont="1" applyFill="1" applyBorder="1"/>
    <xf numFmtId="44" fontId="4" fillId="8" borderId="43" xfId="0" applyNumberFormat="1" applyFont="1" applyFill="1" applyBorder="1"/>
    <xf numFmtId="0" fontId="2" fillId="7" borderId="49" xfId="0" applyFont="1" applyFill="1" applyBorder="1" applyAlignment="1">
      <alignment horizontal="center" wrapText="1"/>
    </xf>
    <xf numFmtId="0" fontId="6" fillId="19" borderId="43" xfId="0" applyFont="1" applyFill="1" applyBorder="1"/>
    <xf numFmtId="44" fontId="31" fillId="20" borderId="56" xfId="0" applyNumberFormat="1" applyFont="1" applyFill="1" applyBorder="1" applyAlignment="1">
      <alignment vertical="center"/>
    </xf>
    <xf numFmtId="44" fontId="4" fillId="20" borderId="43" xfId="0" applyNumberFormat="1" applyFont="1" applyFill="1" applyBorder="1"/>
    <xf numFmtId="0" fontId="11" fillId="0" borderId="50" xfId="0" applyFont="1" applyBorder="1" applyAlignment="1">
      <alignment vertical="center" textRotation="90"/>
    </xf>
    <xf numFmtId="0" fontId="2" fillId="21" borderId="49" xfId="0" applyFont="1" applyFill="1" applyBorder="1" applyAlignment="1">
      <alignment horizontal="center" vertical="center" wrapText="1"/>
    </xf>
    <xf numFmtId="44" fontId="24" fillId="23" borderId="51" xfId="0" applyNumberFormat="1" applyFont="1" applyFill="1" applyBorder="1"/>
    <xf numFmtId="0" fontId="11" fillId="0" borderId="54" xfId="0" applyFont="1" applyBorder="1" applyAlignment="1">
      <alignment vertical="center" textRotation="90"/>
    </xf>
    <xf numFmtId="44" fontId="24" fillId="24" borderId="45" xfId="0" applyNumberFormat="1" applyFont="1" applyFill="1" applyBorder="1"/>
    <xf numFmtId="0" fontId="1" fillId="0" borderId="42" xfId="0" applyFont="1" applyBorder="1" applyAlignment="1">
      <alignment horizontal="right" wrapText="1"/>
    </xf>
    <xf numFmtId="0" fontId="1" fillId="0" borderId="44" xfId="0" applyFont="1" applyBorder="1"/>
    <xf numFmtId="0" fontId="1" fillId="0" borderId="59" xfId="0" applyFont="1" applyBorder="1" applyAlignment="1">
      <alignment horizontal="right" wrapText="1"/>
    </xf>
    <xf numFmtId="0" fontId="28" fillId="9" borderId="60" xfId="0" applyFont="1" applyFill="1" applyBorder="1" applyAlignment="1">
      <alignment horizontal="center" vertical="top" wrapText="1"/>
    </xf>
    <xf numFmtId="0" fontId="28" fillId="14" borderId="62" xfId="0" applyFont="1" applyFill="1" applyBorder="1" applyAlignment="1">
      <alignment horizontal="center" vertical="top" wrapText="1"/>
    </xf>
    <xf numFmtId="0" fontId="28" fillId="16" borderId="62" xfId="0" applyFont="1" applyFill="1" applyBorder="1" applyAlignment="1">
      <alignment horizontal="center" vertical="top" wrapText="1"/>
    </xf>
    <xf numFmtId="0" fontId="29" fillId="23" borderId="62" xfId="0" applyFont="1" applyFill="1" applyBorder="1" applyAlignment="1">
      <alignment horizontal="center" vertical="top" wrapText="1"/>
    </xf>
    <xf numFmtId="0" fontId="29" fillId="24" borderId="63" xfId="0" applyFont="1" applyFill="1" applyBorder="1" applyAlignment="1">
      <alignment horizontal="center" vertical="top" wrapText="1"/>
    </xf>
    <xf numFmtId="0" fontId="28" fillId="0" borderId="64" xfId="0" applyFont="1" applyBorder="1" applyAlignment="1">
      <alignment vertical="top" wrapText="1"/>
    </xf>
    <xf numFmtId="0" fontId="16" fillId="10" borderId="68" xfId="0" applyFont="1" applyFill="1" applyBorder="1" applyAlignment="1">
      <alignment horizontal="left" wrapText="1"/>
    </xf>
    <xf numFmtId="0" fontId="44" fillId="10" borderId="69" xfId="0" applyFont="1" applyFill="1" applyBorder="1" applyAlignment="1">
      <alignment vertical="top" wrapText="1"/>
    </xf>
    <xf numFmtId="0" fontId="34" fillId="10" borderId="70" xfId="0" applyFont="1" applyFill="1" applyBorder="1" applyAlignment="1">
      <alignment vertical="top" wrapText="1"/>
    </xf>
    <xf numFmtId="0" fontId="34" fillId="10" borderId="70" xfId="0" applyFont="1" applyFill="1" applyBorder="1" applyAlignment="1">
      <alignment vertical="center" wrapText="1"/>
    </xf>
    <xf numFmtId="0" fontId="34" fillId="10" borderId="70" xfId="0" quotePrefix="1" applyFont="1" applyFill="1" applyBorder="1" applyAlignment="1">
      <alignment vertical="center" wrapText="1"/>
    </xf>
    <xf numFmtId="0" fontId="0" fillId="0" borderId="69" xfId="0" applyBorder="1"/>
    <xf numFmtId="0" fontId="15" fillId="7" borderId="71" xfId="0" applyFont="1" applyFill="1" applyBorder="1" applyAlignment="1">
      <alignment horizontal="center" vertical="center" wrapText="1"/>
    </xf>
    <xf numFmtId="44" fontId="16" fillId="13" borderId="72" xfId="0" applyNumberFormat="1" applyFont="1" applyFill="1" applyBorder="1" applyAlignment="1">
      <alignment horizontal="center" wrapText="1"/>
    </xf>
    <xf numFmtId="0" fontId="18" fillId="7" borderId="70" xfId="0" applyFont="1" applyFill="1" applyBorder="1" applyAlignment="1">
      <alignment horizontal="center"/>
    </xf>
    <xf numFmtId="0" fontId="2" fillId="23" borderId="69" xfId="0" applyFont="1" applyFill="1" applyBorder="1"/>
    <xf numFmtId="0" fontId="2" fillId="23" borderId="0" xfId="0" applyFont="1" applyFill="1"/>
    <xf numFmtId="164" fontId="2" fillId="23" borderId="72" xfId="0" applyNumberFormat="1" applyFont="1" applyFill="1" applyBorder="1"/>
    <xf numFmtId="0" fontId="1" fillId="0" borderId="69" xfId="0" applyFont="1" applyBorder="1"/>
    <xf numFmtId="2" fontId="1" fillId="10" borderId="72" xfId="2" applyNumberFormat="1" applyFont="1" applyFill="1" applyBorder="1" applyProtection="1">
      <protection locked="0"/>
    </xf>
    <xf numFmtId="164" fontId="1" fillId="0" borderId="72" xfId="0" applyNumberFormat="1" applyFont="1" applyBorder="1"/>
    <xf numFmtId="0" fontId="1" fillId="8" borderId="69" xfId="0" applyFont="1" applyFill="1" applyBorder="1"/>
    <xf numFmtId="0" fontId="1" fillId="8" borderId="0" xfId="0" applyFont="1" applyFill="1"/>
    <xf numFmtId="0" fontId="1" fillId="8" borderId="72" xfId="0" applyFont="1" applyFill="1" applyBorder="1"/>
    <xf numFmtId="0" fontId="0" fillId="14" borderId="69" xfId="0" applyFill="1" applyBorder="1"/>
    <xf numFmtId="0" fontId="0" fillId="14" borderId="0" xfId="0" applyFill="1"/>
    <xf numFmtId="164" fontId="1" fillId="8" borderId="72" xfId="0" applyNumberFormat="1" applyFont="1" applyFill="1" applyBorder="1"/>
    <xf numFmtId="44" fontId="21" fillId="15" borderId="74" xfId="0" applyNumberFormat="1" applyFont="1" applyFill="1" applyBorder="1"/>
    <xf numFmtId="0" fontId="1" fillId="0" borderId="76" xfId="0" applyFont="1" applyBorder="1" applyAlignment="1">
      <alignment horizontal="right"/>
    </xf>
    <xf numFmtId="0" fontId="1" fillId="0" borderId="69" xfId="0" applyFont="1" applyBorder="1" applyAlignment="1">
      <alignment horizontal="right"/>
    </xf>
    <xf numFmtId="0" fontId="23" fillId="26" borderId="76" xfId="0" applyFont="1" applyFill="1" applyBorder="1" applyAlignment="1">
      <alignment horizontal="left"/>
    </xf>
    <xf numFmtId="0" fontId="14" fillId="26" borderId="79" xfId="0" applyFont="1" applyFill="1" applyBorder="1"/>
    <xf numFmtId="0" fontId="1" fillId="10" borderId="69" xfId="0" applyFont="1" applyFill="1" applyBorder="1" applyAlignment="1">
      <alignment horizontal="left"/>
    </xf>
    <xf numFmtId="0" fontId="1" fillId="10" borderId="0" xfId="0" applyFont="1" applyFill="1" applyAlignment="1">
      <alignment horizontal="left"/>
    </xf>
    <xf numFmtId="0" fontId="0" fillId="10" borderId="70" xfId="0" applyFill="1" applyBorder="1"/>
    <xf numFmtId="0" fontId="1" fillId="12" borderId="69" xfId="0" applyFont="1" applyFill="1" applyBorder="1" applyAlignment="1">
      <alignment horizontal="left"/>
    </xf>
    <xf numFmtId="0" fontId="1" fillId="12" borderId="0" xfId="0" applyFont="1" applyFill="1" applyAlignment="1">
      <alignment horizontal="left"/>
    </xf>
    <xf numFmtId="0" fontId="0" fillId="12" borderId="70" xfId="0" applyFill="1" applyBorder="1"/>
    <xf numFmtId="0" fontId="23" fillId="27" borderId="80" xfId="0" applyFont="1" applyFill="1" applyBorder="1"/>
    <xf numFmtId="0" fontId="23" fillId="27" borderId="81" xfId="0" applyFont="1" applyFill="1" applyBorder="1"/>
    <xf numFmtId="0" fontId="14" fillId="27" borderId="82" xfId="0" applyFont="1" applyFill="1" applyBorder="1"/>
    <xf numFmtId="0" fontId="16" fillId="10" borderId="67" xfId="0" applyFont="1" applyFill="1" applyBorder="1" applyAlignment="1">
      <alignment vertical="top" wrapText="1"/>
    </xf>
    <xf numFmtId="0" fontId="44" fillId="10" borderId="69" xfId="0" applyFont="1" applyFill="1" applyBorder="1" applyAlignment="1">
      <alignment vertical="top"/>
    </xf>
    <xf numFmtId="44" fontId="6" fillId="14" borderId="52" xfId="0" applyNumberFormat="1" applyFont="1" applyFill="1" applyBorder="1"/>
    <xf numFmtId="44" fontId="6" fillId="16" borderId="52" xfId="0" applyNumberFormat="1" applyFont="1" applyFill="1" applyBorder="1"/>
    <xf numFmtId="44" fontId="8" fillId="8" borderId="56" xfId="0" applyNumberFormat="1" applyFont="1" applyFill="1" applyBorder="1"/>
    <xf numFmtId="44" fontId="9" fillId="9" borderId="51" xfId="0" applyNumberFormat="1" applyFont="1" applyFill="1" applyBorder="1" applyAlignment="1">
      <alignment vertical="center"/>
    </xf>
    <xf numFmtId="44" fontId="9" fillId="9" borderId="51" xfId="0" applyNumberFormat="1" applyFont="1" applyFill="1" applyBorder="1"/>
    <xf numFmtId="0" fontId="44" fillId="10" borderId="0" xfId="0" applyFont="1" applyFill="1" applyAlignment="1">
      <alignment vertical="center" wrapText="1"/>
    </xf>
    <xf numFmtId="0" fontId="44" fillId="10" borderId="40" xfId="0" applyFont="1" applyFill="1" applyBorder="1" applyAlignment="1">
      <alignment vertical="center" wrapText="1"/>
    </xf>
    <xf numFmtId="0" fontId="19" fillId="2" borderId="85" xfId="4" applyFont="1" applyFill="1" applyBorder="1" applyAlignment="1">
      <alignment horizontal="center" vertical="center"/>
    </xf>
    <xf numFmtId="0" fontId="19" fillId="3" borderId="83" xfId="4" applyFont="1" applyFill="1" applyBorder="1" applyAlignment="1">
      <alignment horizontal="center" vertical="center"/>
    </xf>
    <xf numFmtId="0" fontId="34" fillId="10" borderId="0" xfId="0" quotePrefix="1" applyFont="1" applyFill="1" applyAlignment="1">
      <alignment horizontal="left" vertical="center" wrapText="1"/>
    </xf>
    <xf numFmtId="0" fontId="44" fillId="10" borderId="0" xfId="0" quotePrefix="1" applyFont="1" applyFill="1" applyAlignment="1">
      <alignment horizontal="left" vertical="center" wrapText="1"/>
    </xf>
    <xf numFmtId="0" fontId="13" fillId="0" borderId="84" xfId="4" applyBorder="1" applyAlignment="1">
      <alignment horizontal="center" vertical="center"/>
    </xf>
    <xf numFmtId="0" fontId="50" fillId="0" borderId="84" xfId="0" applyFont="1" applyBorder="1" applyAlignment="1">
      <alignment horizontal="center" vertical="center"/>
    </xf>
    <xf numFmtId="0" fontId="12" fillId="0" borderId="84" xfId="0" applyFont="1" applyBorder="1" applyAlignment="1">
      <alignment vertical="center" wrapText="1"/>
    </xf>
    <xf numFmtId="0" fontId="50" fillId="0" borderId="84" xfId="0" applyFont="1" applyBorder="1" applyAlignment="1">
      <alignment horizontal="center" vertical="center" wrapText="1"/>
    </xf>
    <xf numFmtId="1" fontId="13" fillId="0" borderId="84" xfId="4" applyNumberFormat="1" applyBorder="1" applyAlignment="1">
      <alignment horizontal="center" vertical="center"/>
    </xf>
    <xf numFmtId="1" fontId="51" fillId="0" borderId="84" xfId="4" applyNumberFormat="1" applyFont="1" applyBorder="1" applyAlignment="1">
      <alignment horizontal="center" vertical="center"/>
    </xf>
    <xf numFmtId="1" fontId="13" fillId="0" borderId="0" xfId="4" applyNumberFormat="1" applyAlignment="1">
      <alignment horizontal="center" vertical="center"/>
    </xf>
    <xf numFmtId="0" fontId="52" fillId="0" borderId="84" xfId="4" applyFont="1" applyBorder="1" applyAlignment="1">
      <alignment horizontal="center" vertical="center"/>
    </xf>
    <xf numFmtId="0" fontId="13" fillId="0" borderId="85" xfId="4" applyBorder="1" applyAlignment="1">
      <alignment horizontal="center" vertical="center"/>
    </xf>
    <xf numFmtId="0" fontId="50" fillId="0" borderId="85" xfId="0" applyFont="1" applyBorder="1" applyAlignment="1">
      <alignment horizontal="center" vertical="center"/>
    </xf>
    <xf numFmtId="0" fontId="12" fillId="0" borderId="85" xfId="0" applyFont="1" applyBorder="1" applyAlignment="1">
      <alignment vertical="center" wrapText="1"/>
    </xf>
    <xf numFmtId="0" fontId="50" fillId="0" borderId="85" xfId="0" applyFont="1" applyBorder="1" applyAlignment="1">
      <alignment horizontal="center" vertical="center" wrapText="1"/>
    </xf>
    <xf numFmtId="0" fontId="52" fillId="0" borderId="84" xfId="0" applyFont="1" applyBorder="1" applyAlignment="1">
      <alignment horizontal="center" vertical="center"/>
    </xf>
    <xf numFmtId="0" fontId="12" fillId="0" borderId="84" xfId="0" applyFont="1" applyBorder="1" applyAlignment="1">
      <alignment horizontal="center" vertical="center"/>
    </xf>
    <xf numFmtId="0" fontId="13" fillId="0" borderId="0" xfId="4" applyAlignment="1">
      <alignment horizontal="center" vertical="center"/>
    </xf>
    <xf numFmtId="0" fontId="53" fillId="0" borderId="84" xfId="4" applyFont="1" applyBorder="1" applyAlignment="1">
      <alignment horizontal="center" vertical="center"/>
    </xf>
    <xf numFmtId="1" fontId="54" fillId="0" borderId="84" xfId="3" applyNumberFormat="1" applyFont="1" applyBorder="1" applyAlignment="1">
      <alignment horizontal="center" vertical="center"/>
    </xf>
    <xf numFmtId="0" fontId="51" fillId="0" borderId="84" xfId="6" applyFont="1" applyBorder="1" applyAlignment="1">
      <alignment vertical="center"/>
    </xf>
    <xf numFmtId="0" fontId="50" fillId="0" borderId="84" xfId="0" applyFont="1" applyBorder="1" applyAlignment="1">
      <alignment horizontal="center"/>
    </xf>
    <xf numFmtId="0" fontId="19" fillId="7" borderId="83" xfId="4" applyFont="1" applyFill="1" applyBorder="1" applyAlignment="1">
      <alignment horizontal="center" vertical="center"/>
    </xf>
    <xf numFmtId="0" fontId="55" fillId="0" borderId="84" xfId="0" applyFont="1" applyBorder="1" applyAlignment="1">
      <alignment horizontal="center" vertical="center"/>
    </xf>
    <xf numFmtId="0" fontId="50" fillId="0" borderId="84" xfId="0" applyFont="1" applyBorder="1" applyAlignment="1">
      <alignment vertical="center"/>
    </xf>
    <xf numFmtId="0" fontId="51" fillId="0" borderId="84" xfId="0" applyFont="1" applyBorder="1" applyAlignment="1">
      <alignment horizontal="center" vertical="center"/>
    </xf>
    <xf numFmtId="1" fontId="12" fillId="0" borderId="84" xfId="3" applyNumberFormat="1" applyBorder="1" applyAlignment="1">
      <alignment horizontal="center" vertical="center"/>
    </xf>
    <xf numFmtId="0" fontId="12" fillId="0" borderId="84" xfId="0" applyFont="1" applyBorder="1" applyAlignment="1">
      <alignment vertical="center"/>
    </xf>
    <xf numFmtId="0" fontId="53" fillId="0" borderId="84" xfId="0" applyFont="1" applyBorder="1" applyAlignment="1">
      <alignment horizontal="center" vertical="center"/>
    </xf>
    <xf numFmtId="0" fontId="52" fillId="0" borderId="84" xfId="0" applyFont="1" applyBorder="1" applyAlignment="1">
      <alignment vertical="center"/>
    </xf>
    <xf numFmtId="1" fontId="13" fillId="0" borderId="84" xfId="4" applyNumberFormat="1" applyBorder="1" applyAlignment="1">
      <alignment horizontal="center"/>
    </xf>
    <xf numFmtId="1" fontId="51" fillId="0" borderId="84" xfId="4" applyNumberFormat="1" applyFont="1" applyBorder="1" applyAlignment="1">
      <alignment horizontal="center"/>
    </xf>
    <xf numFmtId="0" fontId="13" fillId="0" borderId="84" xfId="4" applyBorder="1" applyAlignment="1">
      <alignment horizontal="center"/>
    </xf>
    <xf numFmtId="1" fontId="13" fillId="0" borderId="85" xfId="4" applyNumberFormat="1" applyBorder="1" applyAlignment="1">
      <alignment horizontal="center"/>
    </xf>
    <xf numFmtId="0" fontId="0" fillId="0" borderId="84" xfId="0" applyBorder="1" applyAlignment="1">
      <alignment horizontal="center"/>
    </xf>
    <xf numFmtId="44" fontId="56" fillId="0" borderId="90" xfId="0" applyNumberFormat="1" applyFont="1" applyBorder="1" applyAlignment="1">
      <alignment horizontal="center" vertical="center"/>
    </xf>
    <xf numFmtId="44" fontId="39" fillId="3" borderId="31" xfId="0" applyNumberFormat="1" applyFont="1" applyFill="1" applyBorder="1" applyAlignment="1">
      <alignment horizontal="center" wrapText="1"/>
    </xf>
    <xf numFmtId="44" fontId="1" fillId="0" borderId="0" xfId="0" applyNumberFormat="1" applyFont="1" applyAlignment="1">
      <alignment horizontal="center" vertical="center"/>
    </xf>
    <xf numFmtId="44" fontId="0" fillId="0" borderId="0" xfId="0" applyNumberFormat="1" applyAlignment="1">
      <alignment horizontal="center" vertical="center"/>
    </xf>
    <xf numFmtId="0" fontId="51" fillId="0" borderId="84" xfId="6" applyFont="1" applyBorder="1" applyAlignment="1">
      <alignment vertical="center" wrapText="1"/>
    </xf>
    <xf numFmtId="0" fontId="0" fillId="0" borderId="86"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88"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48" fillId="0" borderId="55"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34" fillId="10" borderId="39" xfId="0" applyFont="1" applyFill="1" applyBorder="1" applyAlignment="1">
      <alignment horizontal="left" vertical="top" wrapText="1"/>
    </xf>
    <xf numFmtId="0" fontId="34" fillId="10" borderId="40" xfId="0" applyFont="1" applyFill="1" applyBorder="1" applyAlignment="1">
      <alignment horizontal="left" vertical="top" wrapText="1"/>
    </xf>
    <xf numFmtId="0" fontId="34" fillId="10" borderId="42" xfId="0" applyFont="1" applyFill="1" applyBorder="1" applyAlignment="1">
      <alignment horizontal="left" vertical="center"/>
    </xf>
    <xf numFmtId="0" fontId="34" fillId="10" borderId="0" xfId="0" applyFont="1" applyFill="1" applyAlignment="1">
      <alignment horizontal="left" vertical="center"/>
    </xf>
    <xf numFmtId="0" fontId="34" fillId="10" borderId="42" xfId="0" applyFont="1" applyFill="1" applyBorder="1" applyAlignment="1">
      <alignment horizontal="left" vertical="center" wrapText="1"/>
    </xf>
    <xf numFmtId="0" fontId="34" fillId="10" borderId="0" xfId="0" applyFont="1" applyFill="1" applyAlignment="1">
      <alignment horizontal="left" vertical="center" wrapText="1"/>
    </xf>
    <xf numFmtId="0" fontId="43" fillId="12" borderId="5" xfId="0" applyFont="1" applyFill="1" applyBorder="1" applyAlignment="1" applyProtection="1">
      <alignment horizontal="center"/>
      <protection locked="0"/>
    </xf>
    <xf numFmtId="0" fontId="43" fillId="12" borderId="45" xfId="0" applyFont="1" applyFill="1" applyBorder="1" applyAlignment="1" applyProtection="1">
      <alignment horizontal="center"/>
      <protection locked="0"/>
    </xf>
    <xf numFmtId="0" fontId="18" fillId="25" borderId="46"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7" xfId="0" applyFont="1" applyFill="1" applyBorder="1" applyAlignment="1">
      <alignment horizontal="center" vertical="center"/>
    </xf>
    <xf numFmtId="0" fontId="37" fillId="10" borderId="46" xfId="0" applyFont="1" applyFill="1" applyBorder="1" applyAlignment="1">
      <alignment horizontal="center" wrapText="1"/>
    </xf>
    <xf numFmtId="0" fontId="37" fillId="10" borderId="7" xfId="0" applyFont="1" applyFill="1" applyBorder="1" applyAlignment="1">
      <alignment horizontal="center" wrapText="1"/>
    </xf>
    <xf numFmtId="0" fontId="37" fillId="10" borderId="47" xfId="0" applyFont="1" applyFill="1" applyBorder="1" applyAlignment="1">
      <alignment horizontal="center" wrapText="1"/>
    </xf>
    <xf numFmtId="0" fontId="34" fillId="10" borderId="42"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7" fillId="0" borderId="48" xfId="0" applyFont="1" applyBorder="1" applyAlignment="1">
      <alignment horizontal="center" vertical="center" textRotation="90" wrapText="1"/>
    </xf>
    <xf numFmtId="0" fontId="47" fillId="0" borderId="50" xfId="0" applyFont="1" applyBorder="1" applyAlignment="1">
      <alignment horizontal="center" vertical="center" textRotation="90"/>
    </xf>
    <xf numFmtId="0" fontId="47" fillId="0" borderId="54" xfId="0" applyFont="1" applyBorder="1" applyAlignment="1">
      <alignment horizontal="center" vertical="center" textRotation="90"/>
    </xf>
    <xf numFmtId="0" fontId="49" fillId="0" borderId="55" xfId="0" applyFont="1" applyBorder="1" applyAlignment="1">
      <alignment horizontal="center" vertical="center" textRotation="90" wrapText="1"/>
    </xf>
    <xf numFmtId="0" fontId="3" fillId="9" borderId="46" xfId="0" applyFont="1" applyFill="1" applyBorder="1" applyAlignment="1">
      <alignment horizontal="center" wrapText="1"/>
    </xf>
    <xf numFmtId="0" fontId="3" fillId="9" borderId="7" xfId="0" applyFont="1" applyFill="1" applyBorder="1" applyAlignment="1">
      <alignment horizontal="center" wrapText="1"/>
    </xf>
    <xf numFmtId="0" fontId="3" fillId="9" borderId="47" xfId="0" applyFont="1" applyFill="1" applyBorder="1" applyAlignment="1">
      <alignment horizontal="center" wrapText="1"/>
    </xf>
    <xf numFmtId="0" fontId="42" fillId="0" borderId="15" xfId="0" applyFont="1" applyBorder="1" applyAlignment="1" applyProtection="1">
      <alignment horizontal="center"/>
      <protection locked="0"/>
    </xf>
    <xf numFmtId="0" fontId="42" fillId="0" borderId="57" xfId="0" applyFont="1" applyBorder="1" applyAlignment="1" applyProtection="1">
      <alignment horizont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14" fontId="42" fillId="0" borderId="16" xfId="0" applyNumberFormat="1" applyFont="1" applyBorder="1" applyAlignment="1" applyProtection="1">
      <alignment horizontal="center"/>
      <protection locked="0"/>
    </xf>
    <xf numFmtId="0" fontId="42" fillId="0" borderId="16" xfId="0" applyFont="1" applyBorder="1" applyAlignment="1" applyProtection="1">
      <alignment horizontal="center"/>
      <protection locked="0"/>
    </xf>
    <xf numFmtId="0" fontId="42" fillId="0" borderId="58"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56" xfId="0" applyFont="1" applyBorder="1" applyAlignment="1" applyProtection="1">
      <alignment horizontal="center"/>
      <protection locked="0"/>
    </xf>
    <xf numFmtId="0" fontId="3" fillId="9" borderId="4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28" fillId="0" borderId="20" xfId="0" applyFont="1" applyBorder="1" applyAlignment="1">
      <alignment horizontal="left" vertical="top" wrapText="1"/>
    </xf>
    <xf numFmtId="0" fontId="28" fillId="0" borderId="58" xfId="0" applyFont="1" applyBorder="1" applyAlignment="1">
      <alignment horizontal="left" vertical="top" wrapText="1"/>
    </xf>
    <xf numFmtId="0" fontId="28" fillId="0" borderId="65" xfId="0" applyFont="1" applyBorder="1" applyAlignment="1">
      <alignment horizontal="left" vertical="top" wrapText="1"/>
    </xf>
    <xf numFmtId="0" fontId="28" fillId="0" borderId="66" xfId="0" applyFont="1" applyBorder="1" applyAlignment="1">
      <alignment horizontal="left" vertical="top" wrapText="1"/>
    </xf>
    <xf numFmtId="0" fontId="26" fillId="0" borderId="44" xfId="0" applyFont="1" applyBorder="1" applyAlignment="1">
      <alignment horizontal="left" vertical="top" wrapText="1"/>
    </xf>
    <xf numFmtId="0" fontId="26" fillId="0" borderId="5" xfId="0" applyFont="1" applyBorder="1" applyAlignment="1">
      <alignment horizontal="left" vertical="top" wrapText="1"/>
    </xf>
    <xf numFmtId="0" fontId="26" fillId="0" borderId="45" xfId="0" applyFont="1" applyBorder="1" applyAlignment="1">
      <alignment horizontal="left" vertical="top" wrapText="1"/>
    </xf>
    <xf numFmtId="0" fontId="28" fillId="0" borderId="18" xfId="0" applyFont="1" applyBorder="1" applyAlignment="1">
      <alignment horizontal="left" vertical="top" wrapText="1"/>
    </xf>
    <xf numFmtId="0" fontId="28" fillId="0" borderId="61" xfId="0" applyFont="1" applyBorder="1" applyAlignment="1">
      <alignment horizontal="left" vertical="top" wrapText="1"/>
    </xf>
    <xf numFmtId="0" fontId="3" fillId="9" borderId="73" xfId="0" applyFont="1" applyFill="1" applyBorder="1" applyAlignment="1">
      <alignment horizontal="center" vertical="center" wrapText="1"/>
    </xf>
    <xf numFmtId="0" fontId="3" fillId="9" borderId="75" xfId="0" applyFont="1" applyFill="1" applyBorder="1" applyAlignment="1">
      <alignment horizontal="center" vertical="center" wrapText="1"/>
    </xf>
    <xf numFmtId="0" fontId="22" fillId="0" borderId="73" xfId="0" applyFont="1" applyBorder="1" applyAlignment="1">
      <alignment horizontal="left" vertical="center" wrapText="1"/>
    </xf>
    <xf numFmtId="0" fontId="22" fillId="0" borderId="7" xfId="0" applyFont="1" applyBorder="1" applyAlignment="1">
      <alignment horizontal="left" vertical="center" wrapText="1"/>
    </xf>
    <xf numFmtId="0" fontId="22" fillId="0" borderId="75" xfId="0" applyFont="1" applyBorder="1" applyAlignment="1">
      <alignment horizontal="left" vertical="center" wrapText="1"/>
    </xf>
    <xf numFmtId="0" fontId="0" fillId="0" borderId="69" xfId="0" applyBorder="1" applyAlignment="1">
      <alignment horizontal="center"/>
    </xf>
    <xf numFmtId="0" fontId="0" fillId="0" borderId="0" xfId="0" applyAlignment="1">
      <alignment horizontal="center"/>
    </xf>
    <xf numFmtId="0" fontId="0" fillId="0" borderId="70" xfId="0" applyBorder="1" applyAlignment="1">
      <alignment horizontal="center"/>
    </xf>
    <xf numFmtId="0" fontId="17" fillId="11" borderId="69" xfId="0" applyFont="1" applyFill="1" applyBorder="1" applyAlignment="1">
      <alignment horizontal="center" wrapText="1"/>
    </xf>
    <xf numFmtId="0" fontId="17" fillId="11" borderId="0" xfId="0" applyFont="1" applyFill="1" applyAlignment="1">
      <alignment horizontal="center" wrapText="1"/>
    </xf>
    <xf numFmtId="0" fontId="17" fillId="11" borderId="70" xfId="0" applyFont="1" applyFill="1" applyBorder="1" applyAlignment="1">
      <alignment horizontal="center" wrapText="1"/>
    </xf>
    <xf numFmtId="0" fontId="21" fillId="15" borderId="73"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77"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8" xfId="0" applyFont="1" applyBorder="1" applyAlignment="1" applyProtection="1">
      <alignment horizontal="center"/>
      <protection locked="0"/>
    </xf>
    <xf numFmtId="0" fontId="28" fillId="19" borderId="21"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23" xfId="0" applyFont="1" applyFill="1" applyBorder="1" applyAlignment="1">
      <alignment horizontal="center" vertical="center" wrapText="1"/>
    </xf>
    <xf numFmtId="0" fontId="19" fillId="7" borderId="89" xfId="0" applyFont="1" applyFill="1" applyBorder="1" applyAlignment="1">
      <alignment horizontal="right" vertical="center"/>
    </xf>
    <xf numFmtId="0" fontId="19" fillId="7" borderId="32" xfId="0" applyFont="1" applyFill="1" applyBorder="1" applyAlignment="1">
      <alignment horizontal="right" vertical="center"/>
    </xf>
    <xf numFmtId="0" fontId="28"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9" fillId="3" borderId="34" xfId="0" applyFont="1" applyFill="1" applyBorder="1" applyAlignment="1">
      <alignment horizontal="right" vertical="center"/>
    </xf>
    <xf numFmtId="0" fontId="28"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17" borderId="23" xfId="0" applyFont="1" applyFill="1" applyBorder="1" applyAlignment="1">
      <alignment horizontal="center" vertical="center" wrapText="1"/>
    </xf>
    <xf numFmtId="0" fontId="19" fillId="2" borderId="27"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CD5B4"/>
      <color rgb="FFB7DEE8"/>
      <color rgb="FFC5D9F1"/>
      <color rgb="FFCCC0DA"/>
      <color rgb="FFF2DCDB"/>
      <color rgb="FFDDD9C4"/>
      <color rgb="FFEBF1DE"/>
      <color rgb="FFE4DFEC"/>
      <color rgb="FFFFFFCC"/>
      <color rgb="FFE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657225</xdr:colOff>
          <xdr:row>26</xdr:row>
          <xdr:rowOff>276225</xdr:rowOff>
        </xdr:from>
        <xdr:to>
          <xdr:col>3</xdr:col>
          <xdr:colOff>962025</xdr:colOff>
          <xdr:row>27</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295275</xdr:rowOff>
        </xdr:from>
        <xdr:to>
          <xdr:col>3</xdr:col>
          <xdr:colOff>981075</xdr:colOff>
          <xdr:row>21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295275</xdr:rowOff>
        </xdr:from>
        <xdr:to>
          <xdr:col>3</xdr:col>
          <xdr:colOff>981075</xdr:colOff>
          <xdr:row>14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5"/>
  <sheetViews>
    <sheetView showGridLines="0" view="pageBreakPreview" zoomScaleNormal="100" zoomScaleSheetLayoutView="100" zoomScalePageLayoutView="85" workbookViewId="0">
      <selection activeCell="C5" sqref="C5:D5"/>
    </sheetView>
  </sheetViews>
  <sheetFormatPr defaultColWidth="9.140625" defaultRowHeight="16.5" x14ac:dyDescent="0.3"/>
  <cols>
    <col min="1" max="1" width="12" style="1" customWidth="1"/>
    <col min="2" max="2" width="12.5703125" style="1" customWidth="1"/>
    <col min="3" max="3" width="99.28515625" style="1" customWidth="1"/>
    <col min="4" max="4" width="22.42578125" style="1" customWidth="1"/>
    <col min="5" max="16384" width="9.140625" style="1"/>
  </cols>
  <sheetData>
    <row r="1" spans="1:4" ht="44.25" customHeight="1" x14ac:dyDescent="0.3">
      <c r="A1" s="185" t="s">
        <v>0</v>
      </c>
      <c r="B1" s="186"/>
      <c r="C1" s="62" t="s">
        <v>1</v>
      </c>
      <c r="D1" s="63"/>
    </row>
    <row r="2" spans="1:4" ht="24" customHeight="1" x14ac:dyDescent="0.3">
      <c r="A2" s="199" t="s">
        <v>2</v>
      </c>
      <c r="B2" s="200"/>
      <c r="C2" s="53" t="s">
        <v>234</v>
      </c>
      <c r="D2" s="64"/>
    </row>
    <row r="3" spans="1:4" ht="24" customHeight="1" x14ac:dyDescent="0.3">
      <c r="A3" s="187" t="s">
        <v>3</v>
      </c>
      <c r="B3" s="188"/>
      <c r="C3" s="38" t="s">
        <v>235</v>
      </c>
      <c r="D3" s="64"/>
    </row>
    <row r="4" spans="1:4" s="4" customFormat="1" ht="24" customHeight="1" x14ac:dyDescent="0.35">
      <c r="A4" s="189" t="s">
        <v>4</v>
      </c>
      <c r="B4" s="190"/>
      <c r="C4" s="139">
        <v>22838</v>
      </c>
      <c r="D4" s="64"/>
    </row>
    <row r="5" spans="1:4" s="4" customFormat="1" ht="37.5" customHeight="1" thickBot="1" x14ac:dyDescent="0.4">
      <c r="A5" s="65" t="s">
        <v>5</v>
      </c>
      <c r="B5" s="39"/>
      <c r="C5" s="191"/>
      <c r="D5" s="192"/>
    </row>
    <row r="6" spans="1:4" s="4" customFormat="1" ht="34.5" customHeight="1" thickBot="1" x14ac:dyDescent="0.4">
      <c r="A6" s="193" t="s">
        <v>6</v>
      </c>
      <c r="B6" s="194"/>
      <c r="C6" s="194"/>
      <c r="D6" s="195"/>
    </row>
    <row r="7" spans="1:4" s="4" customFormat="1" ht="56.25" customHeight="1" thickBot="1" x14ac:dyDescent="0.4">
      <c r="A7" s="196" t="s">
        <v>233</v>
      </c>
      <c r="B7" s="197"/>
      <c r="C7" s="197"/>
      <c r="D7" s="198"/>
    </row>
    <row r="8" spans="1:4" ht="20.100000000000001" customHeight="1" thickBot="1" x14ac:dyDescent="0.35">
      <c r="A8" s="182" t="s">
        <v>236</v>
      </c>
      <c r="B8" s="15" t="s">
        <v>7</v>
      </c>
      <c r="C8" s="16" t="s">
        <v>8</v>
      </c>
      <c r="D8" s="75" t="s">
        <v>9</v>
      </c>
    </row>
    <row r="9" spans="1:4" ht="24" customHeight="1" thickBot="1" x14ac:dyDescent="0.35">
      <c r="A9" s="182"/>
      <c r="B9" s="17"/>
      <c r="C9" s="37" t="s">
        <v>239</v>
      </c>
      <c r="D9" s="76"/>
    </row>
    <row r="10" spans="1:4" ht="24" customHeight="1" thickBot="1" x14ac:dyDescent="0.35">
      <c r="A10" s="182"/>
      <c r="B10" s="18">
        <v>1</v>
      </c>
      <c r="C10" s="19" t="s">
        <v>10</v>
      </c>
      <c r="D10" s="133">
        <f>SUM('W. 58th St.'!G154)</f>
        <v>0</v>
      </c>
    </row>
    <row r="11" spans="1:4" ht="24" customHeight="1" thickBot="1" x14ac:dyDescent="0.35">
      <c r="A11" s="182"/>
      <c r="B11" s="20">
        <v>2</v>
      </c>
      <c r="C11" s="19" t="s">
        <v>11</v>
      </c>
      <c r="D11" s="68">
        <v>340000</v>
      </c>
    </row>
    <row r="12" spans="1:4" ht="24" customHeight="1" thickBot="1" x14ac:dyDescent="0.35">
      <c r="A12" s="182"/>
      <c r="B12" s="20">
        <v>3</v>
      </c>
      <c r="C12" s="21" t="s">
        <v>12</v>
      </c>
      <c r="D12" s="69">
        <v>25000</v>
      </c>
    </row>
    <row r="13" spans="1:4" ht="24" customHeight="1" thickBot="1" x14ac:dyDescent="0.35">
      <c r="A13" s="182"/>
      <c r="B13" s="23">
        <v>4</v>
      </c>
      <c r="C13" s="24" t="s">
        <v>13</v>
      </c>
      <c r="D13" s="77">
        <f>SUM(D10:D12)</f>
        <v>365000</v>
      </c>
    </row>
    <row r="14" spans="1:4" ht="14.1" customHeight="1" thickBot="1" x14ac:dyDescent="0.35">
      <c r="A14" s="182"/>
      <c r="B14" s="183" t="s">
        <v>14</v>
      </c>
      <c r="C14" s="184"/>
      <c r="D14" s="78"/>
    </row>
    <row r="15" spans="1:4" ht="20.100000000000001" customHeight="1" thickBot="1" x14ac:dyDescent="0.35">
      <c r="A15" s="206" t="s">
        <v>237</v>
      </c>
      <c r="B15" s="8" t="s">
        <v>7</v>
      </c>
      <c r="C15" s="9" t="s">
        <v>8</v>
      </c>
      <c r="D15" s="72" t="s">
        <v>9</v>
      </c>
    </row>
    <row r="16" spans="1:4" ht="24" customHeight="1" thickBot="1" x14ac:dyDescent="0.35">
      <c r="A16" s="206"/>
      <c r="B16" s="10"/>
      <c r="C16" s="36" t="s">
        <v>240</v>
      </c>
      <c r="D16" s="73"/>
    </row>
    <row r="17" spans="1:4" ht="24" customHeight="1" thickBot="1" x14ac:dyDescent="0.35">
      <c r="A17" s="206"/>
      <c r="B17" s="18">
        <v>5</v>
      </c>
      <c r="C17" s="19" t="s">
        <v>10</v>
      </c>
      <c r="D17" s="134">
        <f>SUM('S. Washtenaw Ave.'!G154)</f>
        <v>0</v>
      </c>
    </row>
    <row r="18" spans="1:4" ht="24" customHeight="1" thickBot="1" x14ac:dyDescent="0.35">
      <c r="A18" s="206"/>
      <c r="B18" s="20">
        <v>6</v>
      </c>
      <c r="C18" s="19" t="s">
        <v>11</v>
      </c>
      <c r="D18" s="130">
        <v>306000</v>
      </c>
    </row>
    <row r="19" spans="1:4" ht="24" customHeight="1" thickBot="1" x14ac:dyDescent="0.35">
      <c r="A19" s="206"/>
      <c r="B19" s="20">
        <v>7</v>
      </c>
      <c r="C19" s="21" t="s">
        <v>12</v>
      </c>
      <c r="D19" s="131">
        <v>25000</v>
      </c>
    </row>
    <row r="20" spans="1:4" ht="24" customHeight="1" thickBot="1" x14ac:dyDescent="0.35">
      <c r="A20" s="206"/>
      <c r="B20" s="11">
        <v>8</v>
      </c>
      <c r="C20" s="12" t="s">
        <v>13</v>
      </c>
      <c r="D20" s="132">
        <f>SUM(D17:D19)</f>
        <v>331000</v>
      </c>
    </row>
    <row r="21" spans="1:4" ht="14.1" customHeight="1" thickBot="1" x14ac:dyDescent="0.35">
      <c r="A21" s="206"/>
      <c r="B21" s="201" t="s">
        <v>14</v>
      </c>
      <c r="C21" s="202"/>
      <c r="D21" s="74"/>
    </row>
    <row r="22" spans="1:4" ht="18.75" x14ac:dyDescent="0.3">
      <c r="A22" s="203" t="s">
        <v>238</v>
      </c>
      <c r="B22" s="5" t="s">
        <v>7</v>
      </c>
      <c r="C22" s="6" t="s">
        <v>8</v>
      </c>
      <c r="D22" s="66" t="s">
        <v>9</v>
      </c>
    </row>
    <row r="23" spans="1:4" ht="18.75" x14ac:dyDescent="0.3">
      <c r="A23" s="204"/>
      <c r="B23" s="7"/>
      <c r="C23" s="34" t="s">
        <v>241</v>
      </c>
      <c r="D23" s="67"/>
    </row>
    <row r="24" spans="1:4" ht="24" customHeight="1" x14ac:dyDescent="0.3">
      <c r="A24" s="204"/>
      <c r="B24" s="18">
        <v>9</v>
      </c>
      <c r="C24" s="19" t="s">
        <v>10</v>
      </c>
      <c r="D24" s="133">
        <f>SUM('W. 57th St.'!G154)</f>
        <v>0</v>
      </c>
    </row>
    <row r="25" spans="1:4" ht="24" customHeight="1" x14ac:dyDescent="0.3">
      <c r="A25" s="204"/>
      <c r="B25" s="20">
        <v>10</v>
      </c>
      <c r="C25" s="19" t="s">
        <v>11</v>
      </c>
      <c r="D25" s="68">
        <v>270000</v>
      </c>
    </row>
    <row r="26" spans="1:4" ht="24" customHeight="1" x14ac:dyDescent="0.3">
      <c r="A26" s="204"/>
      <c r="B26" s="20">
        <v>11</v>
      </c>
      <c r="C26" s="21" t="s">
        <v>12</v>
      </c>
      <c r="D26" s="69">
        <v>25000</v>
      </c>
    </row>
    <row r="27" spans="1:4" ht="24" customHeight="1" thickBot="1" x14ac:dyDescent="0.35">
      <c r="A27" s="204"/>
      <c r="B27" s="22">
        <v>12</v>
      </c>
      <c r="C27" s="35" t="s">
        <v>13</v>
      </c>
      <c r="D27" s="70">
        <f>SUM(D24:D26)</f>
        <v>295000</v>
      </c>
    </row>
    <row r="28" spans="1:4" ht="17.25" thickBot="1" x14ac:dyDescent="0.35">
      <c r="A28" s="205"/>
      <c r="B28" s="212" t="s">
        <v>14</v>
      </c>
      <c r="C28" s="213"/>
      <c r="D28" s="71"/>
    </row>
    <row r="29" spans="1:4" ht="18.75" x14ac:dyDescent="0.3">
      <c r="A29" s="79"/>
      <c r="B29" s="28" t="s">
        <v>7</v>
      </c>
      <c r="C29" s="29" t="s">
        <v>8</v>
      </c>
      <c r="D29" s="80" t="s">
        <v>15</v>
      </c>
    </row>
    <row r="30" spans="1:4" ht="20.25" x14ac:dyDescent="0.3">
      <c r="A30" s="79"/>
      <c r="B30" s="30">
        <v>13</v>
      </c>
      <c r="C30" s="31" t="s">
        <v>232</v>
      </c>
      <c r="D30" s="81">
        <f>SUM(D13,D20,D27)</f>
        <v>991000</v>
      </c>
    </row>
    <row r="31" spans="1:4" ht="21" thickBot="1" x14ac:dyDescent="0.35">
      <c r="A31" s="82"/>
      <c r="B31" s="32">
        <v>14</v>
      </c>
      <c r="C31" s="33" t="s">
        <v>16</v>
      </c>
      <c r="D31" s="83">
        <f>SUM('Award Criteria Figure'!C38)</f>
        <v>991000</v>
      </c>
    </row>
    <row r="32" spans="1:4" ht="33" customHeight="1" thickBot="1" x14ac:dyDescent="0.35">
      <c r="A32" s="207" t="s">
        <v>17</v>
      </c>
      <c r="B32" s="208"/>
      <c r="C32" s="208"/>
      <c r="D32" s="209"/>
    </row>
    <row r="33" spans="1:4" ht="20.100000000000001" customHeight="1" x14ac:dyDescent="0.3">
      <c r="A33" s="84" t="s">
        <v>18</v>
      </c>
      <c r="B33" s="210"/>
      <c r="C33" s="210"/>
      <c r="D33" s="211"/>
    </row>
    <row r="34" spans="1:4" ht="20.100000000000001" customHeight="1" x14ac:dyDescent="0.3">
      <c r="A34" s="84" t="s">
        <v>19</v>
      </c>
      <c r="B34" s="214"/>
      <c r="C34" s="215"/>
      <c r="D34" s="216"/>
    </row>
    <row r="35" spans="1:4" ht="20.100000000000001" customHeight="1" thickBot="1" x14ac:dyDescent="0.35">
      <c r="A35" s="85"/>
      <c r="B35" s="217"/>
      <c r="C35" s="217"/>
      <c r="D35" s="218"/>
    </row>
    <row r="36" spans="1:4" ht="31.5" customHeight="1" thickBot="1" x14ac:dyDescent="0.35">
      <c r="A36" s="219" t="s">
        <v>20</v>
      </c>
      <c r="B36" s="220"/>
      <c r="C36" s="220"/>
      <c r="D36" s="221"/>
    </row>
    <row r="37" spans="1:4" ht="20.100000000000001" customHeight="1" x14ac:dyDescent="0.3">
      <c r="A37" s="86" t="s">
        <v>21</v>
      </c>
      <c r="B37" s="210"/>
      <c r="C37" s="210"/>
      <c r="D37" s="211"/>
    </row>
    <row r="38" spans="1:4" ht="20.100000000000001" customHeight="1" thickBot="1" x14ac:dyDescent="0.35">
      <c r="A38" s="84" t="s">
        <v>22</v>
      </c>
      <c r="B38" s="214"/>
      <c r="C38" s="215"/>
      <c r="D38" s="216"/>
    </row>
    <row r="39" spans="1:4" ht="18.75" thickBot="1" x14ac:dyDescent="0.35">
      <c r="A39" s="219" t="s">
        <v>23</v>
      </c>
      <c r="B39" s="220"/>
      <c r="C39" s="220"/>
      <c r="D39" s="221"/>
    </row>
    <row r="40" spans="1:4" ht="121.5" customHeight="1" thickBot="1" x14ac:dyDescent="0.35">
      <c r="A40" s="226" t="s">
        <v>242</v>
      </c>
      <c r="B40" s="227"/>
      <c r="C40" s="227"/>
      <c r="D40" s="228"/>
    </row>
    <row r="41" spans="1:4" x14ac:dyDescent="0.3">
      <c r="A41" s="87" t="s">
        <v>24</v>
      </c>
      <c r="B41" s="13" t="s">
        <v>25</v>
      </c>
      <c r="C41" s="229" t="s">
        <v>358</v>
      </c>
      <c r="D41" s="230"/>
    </row>
    <row r="42" spans="1:4" x14ac:dyDescent="0.3">
      <c r="A42" s="88" t="s">
        <v>26</v>
      </c>
      <c r="B42" s="14" t="s">
        <v>27</v>
      </c>
      <c r="C42" s="222" t="s">
        <v>28</v>
      </c>
      <c r="D42" s="223"/>
    </row>
    <row r="43" spans="1:4" x14ac:dyDescent="0.3">
      <c r="A43" s="89" t="s">
        <v>29</v>
      </c>
      <c r="B43" s="14" t="s">
        <v>30</v>
      </c>
      <c r="C43" s="222" t="s">
        <v>31</v>
      </c>
      <c r="D43" s="223"/>
    </row>
    <row r="44" spans="1:4" ht="25.5" x14ac:dyDescent="0.3">
      <c r="A44" s="90" t="s">
        <v>32</v>
      </c>
      <c r="B44" s="14" t="s">
        <v>248</v>
      </c>
      <c r="C44" s="222" t="s">
        <v>250</v>
      </c>
      <c r="D44" s="223"/>
    </row>
    <row r="45" spans="1:4" ht="39" thickBot="1" x14ac:dyDescent="0.35">
      <c r="A45" s="91" t="s">
        <v>33</v>
      </c>
      <c r="B45" s="92" t="s">
        <v>249</v>
      </c>
      <c r="C45" s="224" t="s">
        <v>247</v>
      </c>
      <c r="D45" s="225"/>
    </row>
  </sheetData>
  <sheetProtection algorithmName="SHA-512" hashValue="e3VDOIPkpVGKlIo86Eo3f4BCyyB5T0BEkGlkrOiXo1LkqsGyayRuKyUXmgjxSQtCn06EyJR/Zb8y6FdhONJSyA==" saltValue="DbTBR172DRgx0l/ii4lafg==" spinCount="100000" sheet="1" objects="1" scenarios="1" selectLockedCells="1"/>
  <mergeCells count="27">
    <mergeCell ref="C43:D43"/>
    <mergeCell ref="C44:D44"/>
    <mergeCell ref="C45:D45"/>
    <mergeCell ref="A39:D39"/>
    <mergeCell ref="A40:D40"/>
    <mergeCell ref="C41:D41"/>
    <mergeCell ref="C42:D42"/>
    <mergeCell ref="B34:D34"/>
    <mergeCell ref="B35:D35"/>
    <mergeCell ref="A36:D36"/>
    <mergeCell ref="B37:D37"/>
    <mergeCell ref="B38:D38"/>
    <mergeCell ref="B21:C21"/>
    <mergeCell ref="A22:A28"/>
    <mergeCell ref="A15:A21"/>
    <mergeCell ref="A32:D32"/>
    <mergeCell ref="B33:D33"/>
    <mergeCell ref="B28:C28"/>
    <mergeCell ref="A8:A14"/>
    <mergeCell ref="B14:C14"/>
    <mergeCell ref="A1:B1"/>
    <mergeCell ref="A3:B3"/>
    <mergeCell ref="A4:B4"/>
    <mergeCell ref="C5:D5"/>
    <mergeCell ref="A6:D6"/>
    <mergeCell ref="A7:D7"/>
    <mergeCell ref="A2:B2"/>
  </mergeCells>
  <printOptions horizontalCentered="1" verticalCentered="1"/>
  <pageMargins left="0.25" right="0.25" top="0.75" bottom="0.75" header="0.3" footer="0.3"/>
  <pageSetup paperSize="17" scale="64" orientation="portrait" r:id="rId1"/>
  <headerFooter>
    <oddHeader>&amp;C&amp;"Arial Narrow,Bold"&amp;16B. BID FORM - WPA STREET RECONSTRUCTION (W. 58th St./S. Washtenaw Ave./W. 57th 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657225</xdr:colOff>
                    <xdr:row>26</xdr:row>
                    <xdr:rowOff>276225</xdr:rowOff>
                  </from>
                  <to>
                    <xdr:col>3</xdr:col>
                    <xdr:colOff>962025</xdr:colOff>
                    <xdr:row>27</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676275</xdr:colOff>
                    <xdr:row>19</xdr:row>
                    <xdr:rowOff>295275</xdr:rowOff>
                  </from>
                  <to>
                    <xdr:col>3</xdr:col>
                    <xdr:colOff>981075</xdr:colOff>
                    <xdr:row>21</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676275</xdr:colOff>
                    <xdr:row>12</xdr:row>
                    <xdr:rowOff>295275</xdr:rowOff>
                  </from>
                  <to>
                    <xdr:col>3</xdr:col>
                    <xdr:colOff>981075</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Layout" zoomScale="80" zoomScaleNormal="100" zoomScaleSheetLayoutView="100" zoomScalePageLayoutView="80" workbookViewId="0">
      <selection activeCell="A43" sqref="A43:C43"/>
    </sheetView>
  </sheetViews>
  <sheetFormatPr defaultColWidth="1" defaultRowHeight="15" x14ac:dyDescent="0.25"/>
  <cols>
    <col min="1" max="1" width="21.28515625" customWidth="1"/>
    <col min="2" max="2" width="71.7109375" customWidth="1"/>
    <col min="3" max="3" width="18.7109375" customWidth="1"/>
  </cols>
  <sheetData>
    <row r="1" spans="1:3" ht="36.75" thickTop="1" x14ac:dyDescent="0.25">
      <c r="A1" s="128" t="s">
        <v>0</v>
      </c>
      <c r="B1" s="136" t="s">
        <v>1</v>
      </c>
      <c r="C1" s="93"/>
    </row>
    <row r="2" spans="1:3" ht="24" customHeight="1" x14ac:dyDescent="0.25">
      <c r="A2" s="94" t="s">
        <v>2</v>
      </c>
      <c r="B2" s="54" t="s">
        <v>246</v>
      </c>
      <c r="C2" s="95"/>
    </row>
    <row r="3" spans="1:3" ht="24" customHeight="1" x14ac:dyDescent="0.25">
      <c r="A3" s="129" t="s">
        <v>3</v>
      </c>
      <c r="B3" s="135" t="s">
        <v>235</v>
      </c>
      <c r="C3" s="96"/>
    </row>
    <row r="4" spans="1:3" ht="24" customHeight="1" x14ac:dyDescent="0.25">
      <c r="A4" s="94" t="s">
        <v>4</v>
      </c>
      <c r="B4" s="140">
        <v>22838</v>
      </c>
      <c r="C4" s="97"/>
    </row>
    <row r="5" spans="1:3" ht="8.25" hidden="1" customHeight="1" x14ac:dyDescent="0.25">
      <c r="A5" s="236"/>
      <c r="B5" s="237"/>
      <c r="C5" s="238"/>
    </row>
    <row r="6" spans="1:3" ht="33" hidden="1" customHeight="1" x14ac:dyDescent="0.25">
      <c r="A6" s="98"/>
      <c r="C6" s="99" t="s">
        <v>34</v>
      </c>
    </row>
    <row r="7" spans="1:3" ht="18" hidden="1" x14ac:dyDescent="0.25">
      <c r="A7" s="98"/>
      <c r="C7" s="100">
        <f>SUM('[1]BidFormMASTER All Alleys'!D16)</f>
        <v>525000</v>
      </c>
    </row>
    <row r="8" spans="1:3" ht="25.5" x14ac:dyDescent="0.35">
      <c r="A8" s="239" t="s">
        <v>35</v>
      </c>
      <c r="B8" s="240"/>
      <c r="C8" s="241"/>
    </row>
    <row r="9" spans="1:3" ht="24.75" customHeight="1" x14ac:dyDescent="0.35">
      <c r="A9" s="98"/>
      <c r="C9" s="101" t="s">
        <v>36</v>
      </c>
    </row>
    <row r="10" spans="1:3" s="2" customFormat="1" ht="18.75" x14ac:dyDescent="0.3">
      <c r="A10" s="102" t="s">
        <v>37</v>
      </c>
      <c r="B10" s="103"/>
      <c r="C10" s="104">
        <f>SUM('Master Bid Tab'!D30)</f>
        <v>991000</v>
      </c>
    </row>
    <row r="11" spans="1:3" ht="18.75" customHeight="1" x14ac:dyDescent="0.3">
      <c r="A11" s="105" t="s">
        <v>38</v>
      </c>
      <c r="B11" s="1"/>
      <c r="C11" s="106"/>
    </row>
    <row r="12" spans="1:3" ht="18.75" customHeight="1" x14ac:dyDescent="0.3">
      <c r="A12" s="105" t="s">
        <v>39</v>
      </c>
      <c r="B12" s="1"/>
      <c r="C12" s="107">
        <f>SUM(C10*C11)*0.04</f>
        <v>0</v>
      </c>
    </row>
    <row r="13" spans="1:3" ht="18.75" customHeight="1" x14ac:dyDescent="0.3">
      <c r="A13" s="108"/>
      <c r="B13" s="109"/>
      <c r="C13" s="110"/>
    </row>
    <row r="14" spans="1:3" ht="18.75" customHeight="1" x14ac:dyDescent="0.3">
      <c r="A14" s="105"/>
      <c r="B14" s="1"/>
      <c r="C14" s="107">
        <f>SUM($C$10)</f>
        <v>991000</v>
      </c>
    </row>
    <row r="15" spans="1:3" ht="18.75" customHeight="1" x14ac:dyDescent="0.3">
      <c r="A15" s="105" t="s">
        <v>40</v>
      </c>
      <c r="B15" s="1"/>
      <c r="C15" s="106"/>
    </row>
    <row r="16" spans="1:3" ht="18.75" customHeight="1" x14ac:dyDescent="0.3">
      <c r="A16" s="105" t="s">
        <v>41</v>
      </c>
      <c r="B16" s="1"/>
      <c r="C16" s="107">
        <f t="shared" ref="C16" si="0">SUM(C14*C15)*0.03</f>
        <v>0</v>
      </c>
    </row>
    <row r="17" spans="1:3" ht="18.75" customHeight="1" x14ac:dyDescent="0.3">
      <c r="A17" s="108"/>
      <c r="B17" s="109"/>
      <c r="C17" s="110"/>
    </row>
    <row r="18" spans="1:3" ht="18.75" customHeight="1" x14ac:dyDescent="0.3">
      <c r="A18" s="105"/>
      <c r="B18" s="1"/>
      <c r="C18" s="107">
        <f>SUM($C$10)</f>
        <v>991000</v>
      </c>
    </row>
    <row r="19" spans="1:3" ht="18.75" customHeight="1" x14ac:dyDescent="0.3">
      <c r="A19" s="105" t="s">
        <v>42</v>
      </c>
      <c r="B19" s="1"/>
      <c r="C19" s="106"/>
    </row>
    <row r="20" spans="1:3" ht="18.75" customHeight="1" x14ac:dyDescent="0.3">
      <c r="A20" s="105" t="s">
        <v>43</v>
      </c>
      <c r="B20" s="1"/>
      <c r="C20" s="107">
        <f t="shared" ref="C20" si="1">SUM(C18*C19)*0.01</f>
        <v>0</v>
      </c>
    </row>
    <row r="21" spans="1:3" ht="18.75" customHeight="1" x14ac:dyDescent="0.3">
      <c r="A21" s="108"/>
      <c r="B21" s="109"/>
      <c r="C21" s="110"/>
    </row>
    <row r="22" spans="1:3" ht="18.75" customHeight="1" x14ac:dyDescent="0.3">
      <c r="A22" s="105"/>
      <c r="B22" s="1"/>
      <c r="C22" s="107">
        <f>SUM($C$10)</f>
        <v>991000</v>
      </c>
    </row>
    <row r="23" spans="1:3" ht="18.75" customHeight="1" x14ac:dyDescent="0.3">
      <c r="A23" s="105" t="s">
        <v>44</v>
      </c>
      <c r="B23" s="1"/>
      <c r="C23" s="106"/>
    </row>
    <row r="24" spans="1:3" ht="18.75" customHeight="1" x14ac:dyDescent="0.3">
      <c r="A24" s="105" t="s">
        <v>45</v>
      </c>
      <c r="B24" s="1"/>
      <c r="C24" s="107">
        <f t="shared" ref="C24" si="2">SUM(C22*C23)*0.04</f>
        <v>0</v>
      </c>
    </row>
    <row r="25" spans="1:3" ht="18.75" customHeight="1" x14ac:dyDescent="0.3">
      <c r="A25" s="108"/>
      <c r="B25" s="109"/>
      <c r="C25" s="110"/>
    </row>
    <row r="26" spans="1:3" ht="18.75" customHeight="1" x14ac:dyDescent="0.3">
      <c r="A26" s="105"/>
      <c r="B26" s="1"/>
      <c r="C26" s="107">
        <f>SUM($C$10)</f>
        <v>991000</v>
      </c>
    </row>
    <row r="27" spans="1:3" ht="18.75" customHeight="1" x14ac:dyDescent="0.3">
      <c r="A27" s="105" t="s">
        <v>46</v>
      </c>
      <c r="B27" s="1"/>
      <c r="C27" s="106"/>
    </row>
    <row r="28" spans="1:3" ht="18.75" customHeight="1" x14ac:dyDescent="0.3">
      <c r="A28" s="105" t="s">
        <v>47</v>
      </c>
      <c r="B28" s="1"/>
      <c r="C28" s="107">
        <f t="shared" ref="C28" si="3">SUM(C26*C27)*0.03</f>
        <v>0</v>
      </c>
    </row>
    <row r="29" spans="1:3" ht="18.75" customHeight="1" x14ac:dyDescent="0.3">
      <c r="A29" s="108"/>
      <c r="B29" s="109"/>
      <c r="C29" s="110"/>
    </row>
    <row r="30" spans="1:3" ht="18.75" customHeight="1" x14ac:dyDescent="0.3">
      <c r="A30" s="105"/>
      <c r="B30" s="1"/>
      <c r="C30" s="107">
        <f>SUM($C$10)</f>
        <v>991000</v>
      </c>
    </row>
    <row r="31" spans="1:3" ht="18.75" customHeight="1" x14ac:dyDescent="0.3">
      <c r="A31" s="105" t="s">
        <v>48</v>
      </c>
      <c r="B31" s="1"/>
      <c r="C31" s="106"/>
    </row>
    <row r="32" spans="1:3" ht="18.75" customHeight="1" x14ac:dyDescent="0.3">
      <c r="A32" s="105" t="s">
        <v>49</v>
      </c>
      <c r="B32" s="1"/>
      <c r="C32" s="107">
        <f t="shared" ref="C32" si="4">SUM(C30*C31)*0.01</f>
        <v>0</v>
      </c>
    </row>
    <row r="33" spans="1:3" ht="18.75" customHeight="1" x14ac:dyDescent="0.3">
      <c r="A33" s="108"/>
      <c r="B33" s="109"/>
      <c r="C33" s="110"/>
    </row>
    <row r="34" spans="1:3" ht="18.75" customHeight="1" x14ac:dyDescent="0.3">
      <c r="A34" s="105"/>
      <c r="B34" s="1"/>
      <c r="C34" s="107">
        <f>SUM($C$10)</f>
        <v>991000</v>
      </c>
    </row>
    <row r="35" spans="1:3" ht="18.75" customHeight="1" x14ac:dyDescent="0.3">
      <c r="A35" s="105" t="s">
        <v>50</v>
      </c>
      <c r="B35" s="1"/>
      <c r="C35" s="107">
        <f>SUM(C12+C16+C20+C24+C28+C32)</f>
        <v>0</v>
      </c>
    </row>
    <row r="36" spans="1:3" ht="18.75" customHeight="1" x14ac:dyDescent="0.3">
      <c r="A36" s="105" t="s">
        <v>51</v>
      </c>
      <c r="B36" s="1"/>
      <c r="C36" s="107">
        <f t="shared" ref="C36" si="5">SUM(C34-C35)</f>
        <v>991000</v>
      </c>
    </row>
    <row r="37" spans="1:3" ht="8.85" customHeight="1" x14ac:dyDescent="0.3">
      <c r="A37" s="111"/>
      <c r="B37" s="112"/>
      <c r="C37" s="113"/>
    </row>
    <row r="38" spans="1:3" ht="24" customHeight="1" thickBot="1" x14ac:dyDescent="0.3">
      <c r="A38" s="102" t="s">
        <v>52</v>
      </c>
      <c r="B38" s="103"/>
      <c r="C38" s="104">
        <f>SUM(C36)</f>
        <v>991000</v>
      </c>
    </row>
    <row r="39" spans="1:3" ht="17.45" customHeight="1" thickBot="1" x14ac:dyDescent="0.3">
      <c r="A39" s="242" t="s">
        <v>14</v>
      </c>
      <c r="B39" s="243"/>
      <c r="C39" s="114"/>
    </row>
    <row r="40" spans="1:3" ht="17.45" customHeight="1" thickBot="1" x14ac:dyDescent="0.3">
      <c r="A40" s="231" t="s">
        <v>20</v>
      </c>
      <c r="B40" s="220"/>
      <c r="C40" s="232"/>
    </row>
    <row r="41" spans="1:3" ht="17.45" customHeight="1" x14ac:dyDescent="0.3">
      <c r="A41" s="115" t="s">
        <v>21</v>
      </c>
      <c r="B41" s="244"/>
      <c r="C41" s="245"/>
    </row>
    <row r="42" spans="1:3" ht="17.45" customHeight="1" thickBot="1" x14ac:dyDescent="0.35">
      <c r="A42" s="116" t="s">
        <v>22</v>
      </c>
      <c r="B42" s="246"/>
      <c r="C42" s="247"/>
    </row>
    <row r="43" spans="1:3" ht="18.75" thickBot="1" x14ac:dyDescent="0.3">
      <c r="A43" s="231" t="s">
        <v>23</v>
      </c>
      <c r="B43" s="220"/>
      <c r="C43" s="232"/>
    </row>
    <row r="44" spans="1:3" ht="125.25" customHeight="1" thickBot="1" x14ac:dyDescent="0.3">
      <c r="A44" s="233" t="s">
        <v>359</v>
      </c>
      <c r="B44" s="234"/>
      <c r="C44" s="235"/>
    </row>
    <row r="45" spans="1:3" ht="17.25" thickBot="1" x14ac:dyDescent="0.35">
      <c r="A45" s="117" t="s">
        <v>53</v>
      </c>
      <c r="B45" s="52"/>
      <c r="C45" s="118"/>
    </row>
    <row r="46" spans="1:3" ht="16.5" x14ac:dyDescent="0.3">
      <c r="A46" s="119" t="s">
        <v>54</v>
      </c>
      <c r="B46" s="120"/>
      <c r="C46" s="121"/>
    </row>
    <row r="47" spans="1:3" ht="16.5" x14ac:dyDescent="0.3">
      <c r="A47" s="122" t="s">
        <v>55</v>
      </c>
      <c r="B47" s="123"/>
      <c r="C47" s="124"/>
    </row>
    <row r="48" spans="1:3" ht="17.25" thickBot="1" x14ac:dyDescent="0.35">
      <c r="A48" s="125" t="s">
        <v>56</v>
      </c>
      <c r="B48" s="126"/>
      <c r="C48" s="127"/>
    </row>
    <row r="49" spans="3:3" ht="18.75" thickTop="1" x14ac:dyDescent="0.25">
      <c r="C49" s="3"/>
    </row>
  </sheetData>
  <sheetProtection algorithmName="SHA-512" hashValue="glcoujR6q/P3rnv7+I0rNLHh9xbZ7pX0z5DEOVP23GnwN4sIzsliMYrbPAcHw5FY2X0tXGGh0PbJgQuyudC8SQ==" saltValue="d38J/b8lWmXi8YtFbfYq2A==" spinCount="100000" sheet="1" objects="1" scenarios="1" selectLockedCells="1"/>
  <mergeCells count="8">
    <mergeCell ref="A43:C43"/>
    <mergeCell ref="A44:C44"/>
    <mergeCell ref="A5:C5"/>
    <mergeCell ref="A8:C8"/>
    <mergeCell ref="A39:B39"/>
    <mergeCell ref="A40:C40"/>
    <mergeCell ref="B41:C41"/>
    <mergeCell ref="B42:C42"/>
  </mergeCells>
  <printOptions horizontalCentered="1"/>
  <pageMargins left="0.25" right="0.25" top="0.5" bottom="0.5" header="0.25" footer="0.3"/>
  <pageSetup paperSize="17"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06C2-1FA9-4CDC-A3B5-D7653B301C6E}">
  <sheetPr>
    <tabColor theme="7" tint="-0.499984740745262"/>
    <pageSetUpPr fitToPage="1"/>
  </sheetPr>
  <dimension ref="A1:G156"/>
  <sheetViews>
    <sheetView tabSelected="1" view="pageBreakPreview" zoomScaleNormal="100" zoomScaleSheetLayoutView="100" zoomScalePageLayoutView="40" workbookViewId="0">
      <selection activeCell="F15" sqref="F15"/>
    </sheetView>
  </sheetViews>
  <sheetFormatPr defaultRowHeight="15" x14ac:dyDescent="0.25"/>
  <cols>
    <col min="1" max="1" width="9.7109375" style="26" customWidth="1"/>
    <col min="2" max="2" width="15.7109375" style="26" customWidth="1"/>
    <col min="3" max="3" width="64" style="27" customWidth="1"/>
    <col min="4" max="4" width="14.7109375" style="26" customWidth="1"/>
    <col min="5" max="6" width="10.7109375" style="26" customWidth="1"/>
    <col min="7" max="7" width="25.7109375" style="26" customWidth="1"/>
  </cols>
  <sheetData>
    <row r="1" spans="1:7" ht="102.75" customHeight="1" thickBot="1" x14ac:dyDescent="0.3">
      <c r="A1" s="248" t="s">
        <v>243</v>
      </c>
      <c r="B1" s="249"/>
      <c r="C1" s="249"/>
      <c r="D1" s="249"/>
      <c r="E1" s="249"/>
      <c r="F1" s="249"/>
      <c r="G1" s="250"/>
    </row>
    <row r="2" spans="1:7" s="25" customFormat="1" ht="22.5" x14ac:dyDescent="0.2">
      <c r="A2" s="57" t="s">
        <v>57</v>
      </c>
      <c r="B2" s="58" t="str">
        <f>'[2]Original Items Condensed'!C8</f>
        <v>Code Number</v>
      </c>
      <c r="C2" s="58" t="s">
        <v>58</v>
      </c>
      <c r="D2" s="59" t="s">
        <v>59</v>
      </c>
      <c r="E2" s="59" t="s">
        <v>60</v>
      </c>
      <c r="F2" s="60" t="s">
        <v>61</v>
      </c>
      <c r="G2" s="61" t="s">
        <v>62</v>
      </c>
    </row>
    <row r="3" spans="1:7" s="25" customFormat="1" x14ac:dyDescent="0.25">
      <c r="A3" s="141">
        <v>1</v>
      </c>
      <c r="B3" s="142" t="s">
        <v>159</v>
      </c>
      <c r="C3" s="143" t="s">
        <v>160</v>
      </c>
      <c r="D3" s="144" t="s">
        <v>63</v>
      </c>
      <c r="E3" s="145">
        <v>6</v>
      </c>
      <c r="F3" s="178"/>
      <c r="G3" s="173">
        <f>SUM(E3*F3)</f>
        <v>0</v>
      </c>
    </row>
    <row r="4" spans="1:7" s="25" customFormat="1" x14ac:dyDescent="0.25">
      <c r="A4" s="141">
        <v>2</v>
      </c>
      <c r="B4" s="142">
        <v>20100110</v>
      </c>
      <c r="C4" s="143" t="s">
        <v>161</v>
      </c>
      <c r="D4" s="144" t="s">
        <v>63</v>
      </c>
      <c r="E4" s="145">
        <v>35</v>
      </c>
      <c r="F4" s="179"/>
      <c r="G4" s="173">
        <f t="shared" ref="G4:G67" si="0">SUM(E4*F4)</f>
        <v>0</v>
      </c>
    </row>
    <row r="5" spans="1:7" s="25" customFormat="1" x14ac:dyDescent="0.25">
      <c r="A5" s="141">
        <v>3</v>
      </c>
      <c r="B5" s="142">
        <v>20100210</v>
      </c>
      <c r="C5" s="143" t="s">
        <v>162</v>
      </c>
      <c r="D5" s="144" t="s">
        <v>63</v>
      </c>
      <c r="E5" s="145">
        <v>54</v>
      </c>
      <c r="F5" s="179"/>
      <c r="G5" s="173">
        <f t="shared" si="0"/>
        <v>0</v>
      </c>
    </row>
    <row r="6" spans="1:7" s="25" customFormat="1" x14ac:dyDescent="0.25">
      <c r="A6" s="141">
        <v>4</v>
      </c>
      <c r="B6" s="142" t="s">
        <v>66</v>
      </c>
      <c r="C6" s="143" t="s">
        <v>67</v>
      </c>
      <c r="D6" s="144" t="s">
        <v>68</v>
      </c>
      <c r="E6" s="146">
        <v>10</v>
      </c>
      <c r="F6" s="179"/>
      <c r="G6" s="173">
        <f t="shared" si="0"/>
        <v>0</v>
      </c>
    </row>
    <row r="7" spans="1:7" s="25" customFormat="1" x14ac:dyDescent="0.25">
      <c r="A7" s="141">
        <v>5</v>
      </c>
      <c r="B7" s="142" t="s">
        <v>69</v>
      </c>
      <c r="C7" s="143" t="s">
        <v>163</v>
      </c>
      <c r="D7" s="144" t="s">
        <v>70</v>
      </c>
      <c r="E7" s="146">
        <v>15</v>
      </c>
      <c r="F7" s="179"/>
      <c r="G7" s="173">
        <f t="shared" si="0"/>
        <v>0</v>
      </c>
    </row>
    <row r="8" spans="1:7" s="25" customFormat="1" x14ac:dyDescent="0.25">
      <c r="A8" s="141">
        <v>6</v>
      </c>
      <c r="B8" s="142">
        <v>20200100</v>
      </c>
      <c r="C8" s="143" t="s">
        <v>64</v>
      </c>
      <c r="D8" s="144" t="s">
        <v>65</v>
      </c>
      <c r="E8" s="145">
        <v>1155</v>
      </c>
      <c r="F8" s="179"/>
      <c r="G8" s="173">
        <f t="shared" si="0"/>
        <v>0</v>
      </c>
    </row>
    <row r="9" spans="1:7" s="25" customFormat="1" x14ac:dyDescent="0.25">
      <c r="A9" s="141">
        <v>7</v>
      </c>
      <c r="B9" s="142">
        <v>20800150</v>
      </c>
      <c r="C9" s="143" t="s">
        <v>71</v>
      </c>
      <c r="D9" s="144" t="s">
        <v>65</v>
      </c>
      <c r="E9" s="141">
        <v>30</v>
      </c>
      <c r="F9" s="179"/>
      <c r="G9" s="173">
        <f t="shared" si="0"/>
        <v>0</v>
      </c>
    </row>
    <row r="10" spans="1:7" s="25" customFormat="1" x14ac:dyDescent="0.25">
      <c r="A10" s="141">
        <v>8</v>
      </c>
      <c r="B10" s="142" t="s">
        <v>164</v>
      </c>
      <c r="C10" s="143" t="s">
        <v>165</v>
      </c>
      <c r="D10" s="144" t="s">
        <v>65</v>
      </c>
      <c r="E10" s="145">
        <v>475</v>
      </c>
      <c r="F10" s="179"/>
      <c r="G10" s="173">
        <f t="shared" si="0"/>
        <v>0</v>
      </c>
    </row>
    <row r="11" spans="1:7" s="25" customFormat="1" x14ac:dyDescent="0.25">
      <c r="A11" s="141">
        <v>9</v>
      </c>
      <c r="B11" s="142">
        <v>21101615</v>
      </c>
      <c r="C11" s="143" t="s">
        <v>72</v>
      </c>
      <c r="D11" s="144" t="s">
        <v>73</v>
      </c>
      <c r="E11" s="145">
        <v>2257</v>
      </c>
      <c r="F11" s="179"/>
      <c r="G11" s="173">
        <f t="shared" si="0"/>
        <v>0</v>
      </c>
    </row>
    <row r="12" spans="1:7" s="25" customFormat="1" x14ac:dyDescent="0.25">
      <c r="A12" s="141">
        <v>10</v>
      </c>
      <c r="B12" s="142" t="s">
        <v>75</v>
      </c>
      <c r="C12" s="143" t="s">
        <v>76</v>
      </c>
      <c r="D12" s="144" t="s">
        <v>73</v>
      </c>
      <c r="E12" s="145">
        <v>132</v>
      </c>
      <c r="F12" s="179"/>
      <c r="G12" s="173">
        <f t="shared" si="0"/>
        <v>0</v>
      </c>
    </row>
    <row r="13" spans="1:7" s="25" customFormat="1" x14ac:dyDescent="0.25">
      <c r="A13" s="141">
        <v>11</v>
      </c>
      <c r="B13" s="142">
        <v>25200110</v>
      </c>
      <c r="C13" s="143" t="s">
        <v>74</v>
      </c>
      <c r="D13" s="144" t="s">
        <v>73</v>
      </c>
      <c r="E13" s="141">
        <v>2257</v>
      </c>
      <c r="F13" s="179"/>
      <c r="G13" s="173">
        <f t="shared" si="0"/>
        <v>0</v>
      </c>
    </row>
    <row r="14" spans="1:7" s="25" customFormat="1" ht="25.5" x14ac:dyDescent="0.25">
      <c r="A14" s="141">
        <v>12</v>
      </c>
      <c r="B14" s="142" t="s">
        <v>254</v>
      </c>
      <c r="C14" s="143" t="s">
        <v>255</v>
      </c>
      <c r="D14" s="144" t="s">
        <v>68</v>
      </c>
      <c r="E14" s="141">
        <v>4</v>
      </c>
      <c r="F14" s="179"/>
      <c r="G14" s="173">
        <f t="shared" si="0"/>
        <v>0</v>
      </c>
    </row>
    <row r="15" spans="1:7" s="25" customFormat="1" ht="25.5" x14ac:dyDescent="0.25">
      <c r="A15" s="141">
        <v>13</v>
      </c>
      <c r="B15" s="142" t="s">
        <v>256</v>
      </c>
      <c r="C15" s="143" t="s">
        <v>257</v>
      </c>
      <c r="D15" s="144" t="s">
        <v>68</v>
      </c>
      <c r="E15" s="141">
        <v>18</v>
      </c>
      <c r="F15" s="179"/>
      <c r="G15" s="173">
        <f t="shared" si="0"/>
        <v>0</v>
      </c>
    </row>
    <row r="16" spans="1:7" s="25" customFormat="1" x14ac:dyDescent="0.25">
      <c r="A16" s="141">
        <v>14</v>
      </c>
      <c r="B16" s="142">
        <v>28000510</v>
      </c>
      <c r="C16" s="143" t="s">
        <v>77</v>
      </c>
      <c r="D16" s="144" t="s">
        <v>68</v>
      </c>
      <c r="E16" s="145">
        <v>2</v>
      </c>
      <c r="F16" s="179"/>
      <c r="G16" s="173">
        <f t="shared" si="0"/>
        <v>0</v>
      </c>
    </row>
    <row r="17" spans="1:7" s="25" customFormat="1" x14ac:dyDescent="0.25">
      <c r="A17" s="141">
        <v>15</v>
      </c>
      <c r="B17" s="142">
        <v>31101100</v>
      </c>
      <c r="C17" s="143" t="s">
        <v>167</v>
      </c>
      <c r="D17" s="144" t="s">
        <v>65</v>
      </c>
      <c r="E17" s="145">
        <v>593.87037037037032</v>
      </c>
      <c r="F17" s="179"/>
      <c r="G17" s="173">
        <f t="shared" si="0"/>
        <v>0</v>
      </c>
    </row>
    <row r="18" spans="1:7" s="25" customFormat="1" x14ac:dyDescent="0.25">
      <c r="A18" s="141">
        <v>16</v>
      </c>
      <c r="B18" s="142">
        <v>35300200</v>
      </c>
      <c r="C18" s="143" t="s">
        <v>78</v>
      </c>
      <c r="D18" s="144" t="s">
        <v>73</v>
      </c>
      <c r="E18" s="145">
        <v>3173.7777777777778</v>
      </c>
      <c r="F18" s="179"/>
      <c r="G18" s="173">
        <f t="shared" si="0"/>
        <v>0</v>
      </c>
    </row>
    <row r="19" spans="1:7" s="25" customFormat="1" x14ac:dyDescent="0.25">
      <c r="A19" s="141">
        <v>17</v>
      </c>
      <c r="B19" s="142">
        <v>35300400</v>
      </c>
      <c r="C19" s="143" t="s">
        <v>258</v>
      </c>
      <c r="D19" s="144" t="s">
        <v>73</v>
      </c>
      <c r="E19" s="145">
        <v>0</v>
      </c>
      <c r="F19" s="179"/>
      <c r="G19" s="173">
        <f t="shared" si="0"/>
        <v>0</v>
      </c>
    </row>
    <row r="20" spans="1:7" s="25" customFormat="1" x14ac:dyDescent="0.25">
      <c r="A20" s="141">
        <v>18</v>
      </c>
      <c r="B20" s="142">
        <v>40600290</v>
      </c>
      <c r="C20" s="143" t="s">
        <v>79</v>
      </c>
      <c r="D20" s="144" t="s">
        <v>80</v>
      </c>
      <c r="E20" s="145">
        <v>2250</v>
      </c>
      <c r="F20" s="179"/>
      <c r="G20" s="173">
        <f t="shared" si="0"/>
        <v>0</v>
      </c>
    </row>
    <row r="21" spans="1:7" s="25" customFormat="1" x14ac:dyDescent="0.25">
      <c r="A21" s="141">
        <v>19</v>
      </c>
      <c r="B21" s="142">
        <v>40600525</v>
      </c>
      <c r="C21" s="143" t="s">
        <v>168</v>
      </c>
      <c r="D21" s="144" t="s">
        <v>81</v>
      </c>
      <c r="E21" s="145">
        <v>4</v>
      </c>
      <c r="F21" s="179"/>
      <c r="G21" s="173">
        <f t="shared" si="0"/>
        <v>0</v>
      </c>
    </row>
    <row r="22" spans="1:7" s="25" customFormat="1" x14ac:dyDescent="0.25">
      <c r="A22" s="141">
        <v>20</v>
      </c>
      <c r="B22" s="142">
        <v>40600635</v>
      </c>
      <c r="C22" s="143" t="s">
        <v>82</v>
      </c>
      <c r="D22" s="144" t="s">
        <v>81</v>
      </c>
      <c r="E22" s="145">
        <v>270</v>
      </c>
      <c r="F22" s="179"/>
      <c r="G22" s="173">
        <f t="shared" si="0"/>
        <v>0</v>
      </c>
    </row>
    <row r="23" spans="1:7" s="25" customFormat="1" x14ac:dyDescent="0.25">
      <c r="A23" s="141">
        <v>21</v>
      </c>
      <c r="B23" s="142">
        <v>40604060</v>
      </c>
      <c r="C23" s="143" t="s">
        <v>169</v>
      </c>
      <c r="D23" s="144" t="s">
        <v>81</v>
      </c>
      <c r="E23" s="145">
        <v>367</v>
      </c>
      <c r="F23" s="179"/>
      <c r="G23" s="173">
        <f t="shared" si="0"/>
        <v>0</v>
      </c>
    </row>
    <row r="24" spans="1:7" s="25" customFormat="1" x14ac:dyDescent="0.25">
      <c r="A24" s="141">
        <v>22</v>
      </c>
      <c r="B24" s="142" t="s">
        <v>259</v>
      </c>
      <c r="C24" s="143" t="s">
        <v>260</v>
      </c>
      <c r="D24" s="144" t="s">
        <v>68</v>
      </c>
      <c r="E24" s="145">
        <v>0</v>
      </c>
      <c r="F24" s="179"/>
      <c r="G24" s="173">
        <f t="shared" si="0"/>
        <v>0</v>
      </c>
    </row>
    <row r="25" spans="1:7" s="25" customFormat="1" ht="25.5" x14ac:dyDescent="0.25">
      <c r="A25" s="141">
        <v>23</v>
      </c>
      <c r="B25" s="142" t="s">
        <v>261</v>
      </c>
      <c r="C25" s="143" t="s">
        <v>262</v>
      </c>
      <c r="D25" s="144" t="s">
        <v>65</v>
      </c>
      <c r="E25" s="145">
        <v>0</v>
      </c>
      <c r="F25" s="179"/>
      <c r="G25" s="173">
        <f t="shared" si="0"/>
        <v>0</v>
      </c>
    </row>
    <row r="26" spans="1:7" s="25" customFormat="1" ht="25.5" x14ac:dyDescent="0.25">
      <c r="A26" s="141">
        <v>24</v>
      </c>
      <c r="B26" s="142">
        <v>42300400</v>
      </c>
      <c r="C26" s="143" t="s">
        <v>170</v>
      </c>
      <c r="D26" s="144" t="s">
        <v>73</v>
      </c>
      <c r="E26" s="147">
        <v>315.77777777777777</v>
      </c>
      <c r="F26" s="179"/>
      <c r="G26" s="173">
        <f t="shared" si="0"/>
        <v>0</v>
      </c>
    </row>
    <row r="27" spans="1:7" s="25" customFormat="1" x14ac:dyDescent="0.25">
      <c r="A27" s="141">
        <v>25</v>
      </c>
      <c r="B27" s="142" t="s">
        <v>84</v>
      </c>
      <c r="C27" s="143" t="s">
        <v>171</v>
      </c>
      <c r="D27" s="144" t="s">
        <v>85</v>
      </c>
      <c r="E27" s="141">
        <v>4021</v>
      </c>
      <c r="F27" s="179"/>
      <c r="G27" s="173">
        <f t="shared" si="0"/>
        <v>0</v>
      </c>
    </row>
    <row r="28" spans="1:7" s="25" customFormat="1" x14ac:dyDescent="0.25">
      <c r="A28" s="141">
        <v>26</v>
      </c>
      <c r="B28" s="142" t="s">
        <v>86</v>
      </c>
      <c r="C28" s="143" t="s">
        <v>172</v>
      </c>
      <c r="D28" s="144" t="s">
        <v>85</v>
      </c>
      <c r="E28" s="141">
        <v>115</v>
      </c>
      <c r="F28" s="179"/>
      <c r="G28" s="173">
        <f t="shared" si="0"/>
        <v>0</v>
      </c>
    </row>
    <row r="29" spans="1:7" s="25" customFormat="1" x14ac:dyDescent="0.25">
      <c r="A29" s="141">
        <v>27</v>
      </c>
      <c r="B29" s="142" t="s">
        <v>87</v>
      </c>
      <c r="C29" s="143" t="s">
        <v>173</v>
      </c>
      <c r="D29" s="144" t="s">
        <v>85</v>
      </c>
      <c r="E29" s="141">
        <v>514</v>
      </c>
      <c r="F29" s="179"/>
      <c r="G29" s="173">
        <f t="shared" si="0"/>
        <v>0</v>
      </c>
    </row>
    <row r="30" spans="1:7" s="25" customFormat="1" x14ac:dyDescent="0.25">
      <c r="A30" s="141">
        <v>28</v>
      </c>
      <c r="B30" s="142" t="s">
        <v>88</v>
      </c>
      <c r="C30" s="143" t="s">
        <v>174</v>
      </c>
      <c r="D30" s="144" t="s">
        <v>85</v>
      </c>
      <c r="E30" s="145">
        <v>149</v>
      </c>
      <c r="F30" s="179"/>
      <c r="G30" s="173">
        <f t="shared" si="0"/>
        <v>0</v>
      </c>
    </row>
    <row r="31" spans="1:7" s="25" customFormat="1" x14ac:dyDescent="0.25">
      <c r="A31" s="141">
        <v>29</v>
      </c>
      <c r="B31" s="142" t="s">
        <v>89</v>
      </c>
      <c r="C31" s="143" t="s">
        <v>90</v>
      </c>
      <c r="D31" s="144" t="s">
        <v>85</v>
      </c>
      <c r="E31" s="141">
        <v>24</v>
      </c>
      <c r="F31" s="179"/>
      <c r="G31" s="173">
        <f t="shared" si="0"/>
        <v>0</v>
      </c>
    </row>
    <row r="32" spans="1:7" s="25" customFormat="1" x14ac:dyDescent="0.25">
      <c r="A32" s="141">
        <v>30</v>
      </c>
      <c r="B32" s="142" t="s">
        <v>91</v>
      </c>
      <c r="C32" s="143" t="s">
        <v>92</v>
      </c>
      <c r="D32" s="144" t="s">
        <v>73</v>
      </c>
      <c r="E32" s="145">
        <v>0</v>
      </c>
      <c r="F32" s="179"/>
      <c r="G32" s="173">
        <f t="shared" si="0"/>
        <v>0</v>
      </c>
    </row>
    <row r="33" spans="1:7" s="25" customFormat="1" x14ac:dyDescent="0.25">
      <c r="A33" s="141">
        <v>31</v>
      </c>
      <c r="B33" s="142">
        <v>44000100</v>
      </c>
      <c r="C33" s="143" t="s">
        <v>93</v>
      </c>
      <c r="D33" s="144" t="s">
        <v>73</v>
      </c>
      <c r="E33" s="145">
        <v>3463</v>
      </c>
      <c r="F33" s="179"/>
      <c r="G33" s="173">
        <f t="shared" si="0"/>
        <v>0</v>
      </c>
    </row>
    <row r="34" spans="1:7" s="25" customFormat="1" x14ac:dyDescent="0.25">
      <c r="A34" s="141">
        <v>32</v>
      </c>
      <c r="B34" s="142">
        <v>44000300</v>
      </c>
      <c r="C34" s="143" t="s">
        <v>175</v>
      </c>
      <c r="D34" s="144" t="s">
        <v>70</v>
      </c>
      <c r="E34" s="141">
        <v>0</v>
      </c>
      <c r="F34" s="179"/>
      <c r="G34" s="173">
        <f t="shared" si="0"/>
        <v>0</v>
      </c>
    </row>
    <row r="35" spans="1:7" s="25" customFormat="1" x14ac:dyDescent="0.25">
      <c r="A35" s="141">
        <v>33</v>
      </c>
      <c r="B35" s="142">
        <v>44000500</v>
      </c>
      <c r="C35" s="143" t="s">
        <v>94</v>
      </c>
      <c r="D35" s="144" t="s">
        <v>70</v>
      </c>
      <c r="E35" s="141">
        <v>31</v>
      </c>
      <c r="F35" s="179"/>
      <c r="G35" s="173">
        <f t="shared" si="0"/>
        <v>0</v>
      </c>
    </row>
    <row r="36" spans="1:7" s="25" customFormat="1" x14ac:dyDescent="0.25">
      <c r="A36" s="141">
        <v>34</v>
      </c>
      <c r="B36" s="142">
        <v>44000600</v>
      </c>
      <c r="C36" s="143" t="s">
        <v>177</v>
      </c>
      <c r="D36" s="144" t="s">
        <v>85</v>
      </c>
      <c r="E36" s="141">
        <v>4300</v>
      </c>
      <c r="F36" s="179"/>
      <c r="G36" s="173">
        <f t="shared" si="0"/>
        <v>0</v>
      </c>
    </row>
    <row r="37" spans="1:7" s="25" customFormat="1" x14ac:dyDescent="0.25">
      <c r="A37" s="141">
        <v>35</v>
      </c>
      <c r="B37" s="142" t="s">
        <v>263</v>
      </c>
      <c r="C37" s="143" t="s">
        <v>95</v>
      </c>
      <c r="D37" s="144" t="s">
        <v>70</v>
      </c>
      <c r="E37" s="145">
        <v>133.19999999999999</v>
      </c>
      <c r="F37" s="179"/>
      <c r="G37" s="173">
        <f t="shared" si="0"/>
        <v>0</v>
      </c>
    </row>
    <row r="38" spans="1:7" s="25" customFormat="1" x14ac:dyDescent="0.25">
      <c r="A38" s="141">
        <v>36</v>
      </c>
      <c r="B38" s="142">
        <v>54248510</v>
      </c>
      <c r="C38" s="143" t="s">
        <v>178</v>
      </c>
      <c r="D38" s="144" t="s">
        <v>65</v>
      </c>
      <c r="E38" s="141">
        <v>0</v>
      </c>
      <c r="F38" s="179"/>
      <c r="G38" s="173">
        <f t="shared" si="0"/>
        <v>0</v>
      </c>
    </row>
    <row r="39" spans="1:7" s="25" customFormat="1" ht="25.5" x14ac:dyDescent="0.25">
      <c r="A39" s="141">
        <v>37</v>
      </c>
      <c r="B39" s="142" t="s">
        <v>264</v>
      </c>
      <c r="C39" s="143" t="s">
        <v>265</v>
      </c>
      <c r="D39" s="144" t="s">
        <v>70</v>
      </c>
      <c r="E39" s="148">
        <v>0</v>
      </c>
      <c r="F39" s="179"/>
      <c r="G39" s="173">
        <f t="shared" si="0"/>
        <v>0</v>
      </c>
    </row>
    <row r="40" spans="1:7" s="25" customFormat="1" x14ac:dyDescent="0.25">
      <c r="A40" s="141">
        <v>38</v>
      </c>
      <c r="B40" s="142" t="s">
        <v>266</v>
      </c>
      <c r="C40" s="143" t="s">
        <v>267</v>
      </c>
      <c r="D40" s="144" t="s">
        <v>70</v>
      </c>
      <c r="E40" s="148">
        <v>0</v>
      </c>
      <c r="F40" s="179"/>
      <c r="G40" s="173">
        <f t="shared" si="0"/>
        <v>0</v>
      </c>
    </row>
    <row r="41" spans="1:7" s="25" customFormat="1" ht="25.5" x14ac:dyDescent="0.25">
      <c r="A41" s="141">
        <v>39</v>
      </c>
      <c r="B41" s="142" t="s">
        <v>96</v>
      </c>
      <c r="C41" s="143" t="s">
        <v>97</v>
      </c>
      <c r="D41" s="144" t="s">
        <v>70</v>
      </c>
      <c r="E41" s="141">
        <v>0</v>
      </c>
      <c r="F41" s="179"/>
      <c r="G41" s="173">
        <f t="shared" si="0"/>
        <v>0</v>
      </c>
    </row>
    <row r="42" spans="1:7" s="25" customFormat="1" ht="25.5" x14ac:dyDescent="0.25">
      <c r="A42" s="141">
        <v>40</v>
      </c>
      <c r="B42" s="142" t="s">
        <v>98</v>
      </c>
      <c r="C42" s="143" t="s">
        <v>99</v>
      </c>
      <c r="D42" s="144" t="s">
        <v>70</v>
      </c>
      <c r="E42" s="141">
        <v>0</v>
      </c>
      <c r="F42" s="179"/>
      <c r="G42" s="173">
        <f t="shared" si="0"/>
        <v>0</v>
      </c>
    </row>
    <row r="43" spans="1:7" s="25" customFormat="1" x14ac:dyDescent="0.25">
      <c r="A43" s="141">
        <v>41</v>
      </c>
      <c r="B43" s="142" t="s">
        <v>100</v>
      </c>
      <c r="C43" s="143" t="s">
        <v>101</v>
      </c>
      <c r="D43" s="144" t="s">
        <v>70</v>
      </c>
      <c r="E43" s="145">
        <v>40</v>
      </c>
      <c r="F43" s="179"/>
      <c r="G43" s="173">
        <f t="shared" si="0"/>
        <v>0</v>
      </c>
    </row>
    <row r="44" spans="1:7" s="25" customFormat="1" x14ac:dyDescent="0.25">
      <c r="A44" s="141">
        <v>42</v>
      </c>
      <c r="B44" s="142" t="s">
        <v>268</v>
      </c>
      <c r="C44" s="143" t="s">
        <v>269</v>
      </c>
      <c r="D44" s="144" t="s">
        <v>70</v>
      </c>
      <c r="E44" s="145">
        <v>0</v>
      </c>
      <c r="F44" s="179"/>
      <c r="G44" s="173">
        <f t="shared" si="0"/>
        <v>0</v>
      </c>
    </row>
    <row r="45" spans="1:7" s="25" customFormat="1" x14ac:dyDescent="0.25">
      <c r="A45" s="141">
        <v>43</v>
      </c>
      <c r="B45" s="142" t="s">
        <v>270</v>
      </c>
      <c r="C45" s="143" t="s">
        <v>271</v>
      </c>
      <c r="D45" s="144" t="s">
        <v>70</v>
      </c>
      <c r="E45" s="145">
        <v>0</v>
      </c>
      <c r="F45" s="179"/>
      <c r="G45" s="173">
        <f t="shared" si="0"/>
        <v>0</v>
      </c>
    </row>
    <row r="46" spans="1:7" s="25" customFormat="1" x14ac:dyDescent="0.25">
      <c r="A46" s="141">
        <v>44</v>
      </c>
      <c r="B46" s="142" t="s">
        <v>179</v>
      </c>
      <c r="C46" s="143" t="s">
        <v>180</v>
      </c>
      <c r="D46" s="144" t="s">
        <v>70</v>
      </c>
      <c r="E46" s="145">
        <v>0</v>
      </c>
      <c r="F46" s="179"/>
      <c r="G46" s="173">
        <f t="shared" si="0"/>
        <v>0</v>
      </c>
    </row>
    <row r="47" spans="1:7" s="25" customFormat="1" x14ac:dyDescent="0.25">
      <c r="A47" s="141">
        <v>45</v>
      </c>
      <c r="B47" s="142" t="s">
        <v>272</v>
      </c>
      <c r="C47" s="143" t="s">
        <v>273</v>
      </c>
      <c r="D47" s="144" t="s">
        <v>70</v>
      </c>
      <c r="E47" s="145">
        <v>0</v>
      </c>
      <c r="F47" s="179"/>
      <c r="G47" s="173">
        <f t="shared" si="0"/>
        <v>0</v>
      </c>
    </row>
    <row r="48" spans="1:7" s="25" customFormat="1" x14ac:dyDescent="0.25">
      <c r="A48" s="141">
        <v>46</v>
      </c>
      <c r="B48" s="142" t="s">
        <v>181</v>
      </c>
      <c r="C48" s="143" t="s">
        <v>182</v>
      </c>
      <c r="D48" s="144" t="s">
        <v>70</v>
      </c>
      <c r="E48" s="145">
        <v>0</v>
      </c>
      <c r="F48" s="179"/>
      <c r="G48" s="173">
        <f t="shared" si="0"/>
        <v>0</v>
      </c>
    </row>
    <row r="49" spans="1:7" s="25" customFormat="1" x14ac:dyDescent="0.25">
      <c r="A49" s="141">
        <v>47</v>
      </c>
      <c r="B49" s="142" t="s">
        <v>183</v>
      </c>
      <c r="C49" s="143" t="s">
        <v>184</v>
      </c>
      <c r="D49" s="144" t="s">
        <v>70</v>
      </c>
      <c r="E49" s="145">
        <v>0</v>
      </c>
      <c r="F49" s="179"/>
      <c r="G49" s="173">
        <f t="shared" si="0"/>
        <v>0</v>
      </c>
    </row>
    <row r="50" spans="1:7" s="25" customFormat="1" x14ac:dyDescent="0.25">
      <c r="A50" s="141">
        <v>48</v>
      </c>
      <c r="B50" s="142" t="s">
        <v>274</v>
      </c>
      <c r="C50" s="143" t="s">
        <v>275</v>
      </c>
      <c r="D50" s="144" t="s">
        <v>70</v>
      </c>
      <c r="E50" s="145">
        <v>0</v>
      </c>
      <c r="F50" s="179"/>
      <c r="G50" s="173">
        <f t="shared" si="0"/>
        <v>0</v>
      </c>
    </row>
    <row r="51" spans="1:7" s="25" customFormat="1" x14ac:dyDescent="0.25">
      <c r="A51" s="149">
        <v>49</v>
      </c>
      <c r="B51" s="150" t="s">
        <v>276</v>
      </c>
      <c r="C51" s="151" t="s">
        <v>277</v>
      </c>
      <c r="D51" s="152" t="s">
        <v>70</v>
      </c>
      <c r="E51" s="145">
        <v>0</v>
      </c>
      <c r="F51" s="180"/>
      <c r="G51" s="173">
        <f t="shared" si="0"/>
        <v>0</v>
      </c>
    </row>
    <row r="52" spans="1:7" s="25" customFormat="1" x14ac:dyDescent="0.25">
      <c r="A52" s="141">
        <v>50</v>
      </c>
      <c r="B52" s="142" t="s">
        <v>156</v>
      </c>
      <c r="C52" s="143" t="s">
        <v>157</v>
      </c>
      <c r="D52" s="144" t="s">
        <v>70</v>
      </c>
      <c r="E52" s="145">
        <v>35</v>
      </c>
      <c r="F52" s="181"/>
      <c r="G52" s="173">
        <f t="shared" si="0"/>
        <v>0</v>
      </c>
    </row>
    <row r="53" spans="1:7" s="25" customFormat="1" x14ac:dyDescent="0.25">
      <c r="A53" s="141">
        <v>51</v>
      </c>
      <c r="B53" s="142" t="s">
        <v>102</v>
      </c>
      <c r="C53" s="143" t="s">
        <v>103</v>
      </c>
      <c r="D53" s="144" t="s">
        <v>70</v>
      </c>
      <c r="E53" s="145">
        <v>2238</v>
      </c>
      <c r="F53" s="181"/>
      <c r="G53" s="173">
        <f t="shared" si="0"/>
        <v>0</v>
      </c>
    </row>
    <row r="54" spans="1:7" s="25" customFormat="1" x14ac:dyDescent="0.25">
      <c r="A54" s="141">
        <v>52</v>
      </c>
      <c r="B54" s="142">
        <v>56100015</v>
      </c>
      <c r="C54" s="143" t="s">
        <v>185</v>
      </c>
      <c r="D54" s="144" t="s">
        <v>68</v>
      </c>
      <c r="E54" s="153">
        <v>0</v>
      </c>
      <c r="F54" s="181"/>
      <c r="G54" s="173">
        <f t="shared" si="0"/>
        <v>0</v>
      </c>
    </row>
    <row r="55" spans="1:7" s="25" customFormat="1" x14ac:dyDescent="0.25">
      <c r="A55" s="141">
        <v>53</v>
      </c>
      <c r="B55" s="142">
        <v>56100020</v>
      </c>
      <c r="C55" s="143" t="s">
        <v>186</v>
      </c>
      <c r="D55" s="144" t="s">
        <v>68</v>
      </c>
      <c r="E55" s="153">
        <v>3</v>
      </c>
      <c r="F55" s="181"/>
      <c r="G55" s="173">
        <f t="shared" si="0"/>
        <v>0</v>
      </c>
    </row>
    <row r="56" spans="1:7" s="25" customFormat="1" x14ac:dyDescent="0.25">
      <c r="A56" s="141">
        <v>54</v>
      </c>
      <c r="B56" s="142">
        <v>56100055</v>
      </c>
      <c r="C56" s="143" t="s">
        <v>278</v>
      </c>
      <c r="D56" s="144" t="s">
        <v>68</v>
      </c>
      <c r="E56" s="153">
        <v>0</v>
      </c>
      <c r="F56" s="181"/>
      <c r="G56" s="173">
        <f t="shared" si="0"/>
        <v>0</v>
      </c>
    </row>
    <row r="57" spans="1:7" s="25" customFormat="1" x14ac:dyDescent="0.25">
      <c r="A57" s="141">
        <v>55</v>
      </c>
      <c r="B57" s="142">
        <v>56100065</v>
      </c>
      <c r="C57" s="143" t="s">
        <v>279</v>
      </c>
      <c r="D57" s="144" t="s">
        <v>68</v>
      </c>
      <c r="E57" s="153">
        <v>0</v>
      </c>
      <c r="F57" s="181"/>
      <c r="G57" s="173">
        <f t="shared" si="0"/>
        <v>0</v>
      </c>
    </row>
    <row r="58" spans="1:7" s="25" customFormat="1" x14ac:dyDescent="0.25">
      <c r="A58" s="141">
        <v>56</v>
      </c>
      <c r="B58" s="142">
        <v>56103000</v>
      </c>
      <c r="C58" s="143" t="s">
        <v>187</v>
      </c>
      <c r="D58" s="144" t="s">
        <v>70</v>
      </c>
      <c r="E58" s="154">
        <v>0</v>
      </c>
      <c r="F58" s="181"/>
      <c r="G58" s="173">
        <f t="shared" si="0"/>
        <v>0</v>
      </c>
    </row>
    <row r="59" spans="1:7" s="25" customFormat="1" x14ac:dyDescent="0.25">
      <c r="A59" s="141">
        <v>57</v>
      </c>
      <c r="B59" s="142" t="s">
        <v>280</v>
      </c>
      <c r="C59" s="143" t="s">
        <v>281</v>
      </c>
      <c r="D59" s="144" t="s">
        <v>70</v>
      </c>
      <c r="E59" s="154">
        <v>1024</v>
      </c>
      <c r="F59" s="181"/>
      <c r="G59" s="173">
        <f t="shared" si="0"/>
        <v>0</v>
      </c>
    </row>
    <row r="60" spans="1:7" s="25" customFormat="1" x14ac:dyDescent="0.25">
      <c r="A60" s="141">
        <v>58</v>
      </c>
      <c r="B60" s="142" t="s">
        <v>282</v>
      </c>
      <c r="C60" s="143" t="s">
        <v>283</v>
      </c>
      <c r="D60" s="144" t="s">
        <v>70</v>
      </c>
      <c r="E60" s="154">
        <v>0</v>
      </c>
      <c r="F60" s="181"/>
      <c r="G60" s="173">
        <f t="shared" si="0"/>
        <v>0</v>
      </c>
    </row>
    <row r="61" spans="1:7" s="25" customFormat="1" x14ac:dyDescent="0.25">
      <c r="A61" s="141">
        <v>59</v>
      </c>
      <c r="B61" s="142" t="s">
        <v>284</v>
      </c>
      <c r="C61" s="143" t="s">
        <v>285</v>
      </c>
      <c r="D61" s="144" t="s">
        <v>68</v>
      </c>
      <c r="E61" s="154">
        <v>2</v>
      </c>
      <c r="F61" s="181"/>
      <c r="G61" s="173">
        <f t="shared" si="0"/>
        <v>0</v>
      </c>
    </row>
    <row r="62" spans="1:7" s="25" customFormat="1" x14ac:dyDescent="0.25">
      <c r="A62" s="141">
        <v>60</v>
      </c>
      <c r="B62" s="142" t="s">
        <v>286</v>
      </c>
      <c r="C62" s="143" t="s">
        <v>287</v>
      </c>
      <c r="D62" s="144" t="s">
        <v>68</v>
      </c>
      <c r="E62" s="154">
        <v>0</v>
      </c>
      <c r="F62" s="181"/>
      <c r="G62" s="173">
        <f t="shared" si="0"/>
        <v>0</v>
      </c>
    </row>
    <row r="63" spans="1:7" s="25" customFormat="1" x14ac:dyDescent="0.25">
      <c r="A63" s="141">
        <v>61</v>
      </c>
      <c r="B63" s="142">
        <v>56109418</v>
      </c>
      <c r="C63" s="143" t="s">
        <v>188</v>
      </c>
      <c r="D63" s="144" t="s">
        <v>68</v>
      </c>
      <c r="E63" s="154">
        <v>0</v>
      </c>
      <c r="F63" s="181"/>
      <c r="G63" s="173">
        <f t="shared" si="0"/>
        <v>0</v>
      </c>
    </row>
    <row r="64" spans="1:7" s="25" customFormat="1" x14ac:dyDescent="0.25">
      <c r="A64" s="141">
        <v>62</v>
      </c>
      <c r="B64" s="142">
        <v>56109400</v>
      </c>
      <c r="C64" s="143" t="s">
        <v>288</v>
      </c>
      <c r="D64" s="144" t="s">
        <v>68</v>
      </c>
      <c r="E64" s="154">
        <v>0</v>
      </c>
      <c r="F64" s="181"/>
      <c r="G64" s="173">
        <f t="shared" si="0"/>
        <v>0</v>
      </c>
    </row>
    <row r="65" spans="1:7" s="25" customFormat="1" x14ac:dyDescent="0.25">
      <c r="A65" s="141">
        <v>63</v>
      </c>
      <c r="B65" s="142">
        <v>56109408</v>
      </c>
      <c r="C65" s="143" t="s">
        <v>289</v>
      </c>
      <c r="D65" s="144" t="s">
        <v>68</v>
      </c>
      <c r="E65" s="153">
        <v>0</v>
      </c>
      <c r="F65" s="181"/>
      <c r="G65" s="173">
        <f t="shared" si="0"/>
        <v>0</v>
      </c>
    </row>
    <row r="66" spans="1:7" s="25" customFormat="1" x14ac:dyDescent="0.25">
      <c r="A66" s="141">
        <v>64</v>
      </c>
      <c r="B66" s="142">
        <v>56109420</v>
      </c>
      <c r="C66" s="143" t="s">
        <v>189</v>
      </c>
      <c r="D66" s="144" t="s">
        <v>68</v>
      </c>
      <c r="E66" s="153">
        <v>16</v>
      </c>
      <c r="F66" s="181"/>
      <c r="G66" s="173">
        <f t="shared" si="0"/>
        <v>0</v>
      </c>
    </row>
    <row r="67" spans="1:7" s="25" customFormat="1" x14ac:dyDescent="0.25">
      <c r="A67" s="141">
        <v>65</v>
      </c>
      <c r="B67" s="142">
        <v>56109424</v>
      </c>
      <c r="C67" s="143" t="s">
        <v>290</v>
      </c>
      <c r="D67" s="144" t="s">
        <v>68</v>
      </c>
      <c r="E67" s="153">
        <v>0</v>
      </c>
      <c r="F67" s="181"/>
      <c r="G67" s="173">
        <f t="shared" si="0"/>
        <v>0</v>
      </c>
    </row>
    <row r="68" spans="1:7" s="25" customFormat="1" x14ac:dyDescent="0.25">
      <c r="A68" s="141">
        <v>66</v>
      </c>
      <c r="B68" s="142">
        <v>56200300</v>
      </c>
      <c r="C68" s="143" t="s">
        <v>190</v>
      </c>
      <c r="D68" s="144" t="s">
        <v>70</v>
      </c>
      <c r="E68" s="153">
        <v>0</v>
      </c>
      <c r="F68" s="181"/>
      <c r="G68" s="173">
        <f t="shared" ref="G68:G131" si="1">SUM(E68*F68)</f>
        <v>0</v>
      </c>
    </row>
    <row r="69" spans="1:7" s="25" customFormat="1" x14ac:dyDescent="0.25">
      <c r="A69" s="141">
        <v>67</v>
      </c>
      <c r="B69" s="142" t="s">
        <v>291</v>
      </c>
      <c r="C69" s="143" t="s">
        <v>292</v>
      </c>
      <c r="D69" s="144" t="s">
        <v>68</v>
      </c>
      <c r="E69" s="153">
        <v>0</v>
      </c>
      <c r="F69" s="181"/>
      <c r="G69" s="173">
        <f t="shared" si="1"/>
        <v>0</v>
      </c>
    </row>
    <row r="70" spans="1:7" s="25" customFormat="1" x14ac:dyDescent="0.25">
      <c r="A70" s="141">
        <v>68</v>
      </c>
      <c r="B70" s="142" t="s">
        <v>293</v>
      </c>
      <c r="C70" s="143" t="s">
        <v>294</v>
      </c>
      <c r="D70" s="144" t="s">
        <v>68</v>
      </c>
      <c r="E70" s="153">
        <v>0</v>
      </c>
      <c r="F70" s="181"/>
      <c r="G70" s="173">
        <f t="shared" si="1"/>
        <v>0</v>
      </c>
    </row>
    <row r="71" spans="1:7" s="25" customFormat="1" x14ac:dyDescent="0.25">
      <c r="A71" s="141">
        <v>69</v>
      </c>
      <c r="B71" s="142">
        <v>56400700</v>
      </c>
      <c r="C71" s="143" t="s">
        <v>192</v>
      </c>
      <c r="D71" s="144" t="s">
        <v>68</v>
      </c>
      <c r="E71" s="153">
        <v>1</v>
      </c>
      <c r="F71" s="181"/>
      <c r="G71" s="173">
        <f t="shared" si="1"/>
        <v>0</v>
      </c>
    </row>
    <row r="72" spans="1:7" s="25" customFormat="1" x14ac:dyDescent="0.25">
      <c r="A72" s="141">
        <v>70</v>
      </c>
      <c r="B72" s="142" t="s">
        <v>295</v>
      </c>
      <c r="C72" s="143" t="s">
        <v>296</v>
      </c>
      <c r="D72" s="144" t="s">
        <v>68</v>
      </c>
      <c r="E72" s="153">
        <v>3</v>
      </c>
      <c r="F72" s="181"/>
      <c r="G72" s="173">
        <f t="shared" si="1"/>
        <v>0</v>
      </c>
    </row>
    <row r="73" spans="1:7" s="25" customFormat="1" x14ac:dyDescent="0.25">
      <c r="A73" s="141">
        <v>71</v>
      </c>
      <c r="B73" s="142" t="s">
        <v>297</v>
      </c>
      <c r="C73" s="143" t="s">
        <v>202</v>
      </c>
      <c r="D73" s="144" t="s">
        <v>68</v>
      </c>
      <c r="E73" s="153">
        <v>0</v>
      </c>
      <c r="F73" s="181"/>
      <c r="G73" s="173">
        <f t="shared" si="1"/>
        <v>0</v>
      </c>
    </row>
    <row r="74" spans="1:7" s="25" customFormat="1" x14ac:dyDescent="0.25">
      <c r="A74" s="141">
        <v>72</v>
      </c>
      <c r="B74" s="142" t="s">
        <v>298</v>
      </c>
      <c r="C74" s="143" t="s">
        <v>195</v>
      </c>
      <c r="D74" s="144" t="s">
        <v>68</v>
      </c>
      <c r="E74" s="153">
        <v>5</v>
      </c>
      <c r="F74" s="181"/>
      <c r="G74" s="173">
        <f t="shared" si="1"/>
        <v>0</v>
      </c>
    </row>
    <row r="75" spans="1:7" s="25" customFormat="1" x14ac:dyDescent="0.25">
      <c r="A75" s="141">
        <v>73</v>
      </c>
      <c r="B75" s="142" t="s">
        <v>194</v>
      </c>
      <c r="C75" s="143" t="s">
        <v>299</v>
      </c>
      <c r="D75" s="144" t="s">
        <v>68</v>
      </c>
      <c r="E75" s="153">
        <v>0</v>
      </c>
      <c r="F75" s="181"/>
      <c r="G75" s="173">
        <f t="shared" si="1"/>
        <v>0</v>
      </c>
    </row>
    <row r="76" spans="1:7" s="25" customFormat="1" x14ac:dyDescent="0.25">
      <c r="A76" s="141">
        <v>74</v>
      </c>
      <c r="B76" s="142" t="s">
        <v>196</v>
      </c>
      <c r="C76" s="143" t="s">
        <v>300</v>
      </c>
      <c r="D76" s="144" t="s">
        <v>68</v>
      </c>
      <c r="E76" s="153">
        <v>0</v>
      </c>
      <c r="F76" s="181"/>
      <c r="G76" s="173">
        <f t="shared" si="1"/>
        <v>0</v>
      </c>
    </row>
    <row r="77" spans="1:7" s="25" customFormat="1" x14ac:dyDescent="0.25">
      <c r="A77" s="141">
        <v>75</v>
      </c>
      <c r="B77" s="142" t="s">
        <v>197</v>
      </c>
      <c r="C77" s="143" t="s">
        <v>198</v>
      </c>
      <c r="D77" s="144" t="s">
        <v>68</v>
      </c>
      <c r="E77" s="153">
        <v>0</v>
      </c>
      <c r="F77" s="181"/>
      <c r="G77" s="173">
        <f t="shared" si="1"/>
        <v>0</v>
      </c>
    </row>
    <row r="78" spans="1:7" s="25" customFormat="1" x14ac:dyDescent="0.25">
      <c r="A78" s="141">
        <v>76</v>
      </c>
      <c r="B78" s="142" t="s">
        <v>301</v>
      </c>
      <c r="C78" s="143" t="s">
        <v>199</v>
      </c>
      <c r="D78" s="144" t="s">
        <v>68</v>
      </c>
      <c r="E78" s="153">
        <v>0</v>
      </c>
      <c r="F78" s="181"/>
      <c r="G78" s="173">
        <f t="shared" si="1"/>
        <v>0</v>
      </c>
    </row>
    <row r="79" spans="1:7" s="25" customFormat="1" x14ac:dyDescent="0.25">
      <c r="A79" s="141">
        <v>77</v>
      </c>
      <c r="B79" s="142" t="s">
        <v>301</v>
      </c>
      <c r="C79" s="143" t="s">
        <v>200</v>
      </c>
      <c r="D79" s="144" t="s">
        <v>68</v>
      </c>
      <c r="E79" s="153">
        <v>0</v>
      </c>
      <c r="F79" s="181"/>
      <c r="G79" s="173">
        <f t="shared" si="1"/>
        <v>0</v>
      </c>
    </row>
    <row r="80" spans="1:7" s="25" customFormat="1" x14ac:dyDescent="0.25">
      <c r="A80" s="141">
        <v>78</v>
      </c>
      <c r="B80" s="142" t="s">
        <v>301</v>
      </c>
      <c r="C80" s="143" t="s">
        <v>201</v>
      </c>
      <c r="D80" s="144" t="s">
        <v>68</v>
      </c>
      <c r="E80" s="153">
        <v>1</v>
      </c>
      <c r="F80" s="181"/>
      <c r="G80" s="173">
        <f t="shared" si="1"/>
        <v>0</v>
      </c>
    </row>
    <row r="81" spans="1:7" s="25" customFormat="1" x14ac:dyDescent="0.25">
      <c r="A81" s="141">
        <v>79</v>
      </c>
      <c r="B81" s="142" t="s">
        <v>302</v>
      </c>
      <c r="C81" s="143" t="s">
        <v>303</v>
      </c>
      <c r="D81" s="144" t="s">
        <v>68</v>
      </c>
      <c r="E81" s="153">
        <v>0</v>
      </c>
      <c r="F81" s="181"/>
      <c r="G81" s="173">
        <f t="shared" si="1"/>
        <v>0</v>
      </c>
    </row>
    <row r="82" spans="1:7" s="25" customFormat="1" x14ac:dyDescent="0.25">
      <c r="A82" s="141">
        <v>80</v>
      </c>
      <c r="B82" s="142" t="s">
        <v>301</v>
      </c>
      <c r="C82" s="143" t="s">
        <v>304</v>
      </c>
      <c r="D82" s="144" t="s">
        <v>70</v>
      </c>
      <c r="E82" s="153">
        <v>0</v>
      </c>
      <c r="F82" s="181"/>
      <c r="G82" s="173">
        <f t="shared" si="1"/>
        <v>0</v>
      </c>
    </row>
    <row r="83" spans="1:7" s="25" customFormat="1" x14ac:dyDescent="0.25">
      <c r="A83" s="141">
        <v>81</v>
      </c>
      <c r="B83" s="142" t="s">
        <v>305</v>
      </c>
      <c r="C83" s="143" t="s">
        <v>306</v>
      </c>
      <c r="D83" s="144" t="s">
        <v>68</v>
      </c>
      <c r="E83" s="153">
        <v>0</v>
      </c>
      <c r="F83" s="181"/>
      <c r="G83" s="173">
        <f t="shared" si="1"/>
        <v>0</v>
      </c>
    </row>
    <row r="84" spans="1:7" s="25" customFormat="1" ht="25.5" x14ac:dyDescent="0.25">
      <c r="A84" s="141">
        <v>82</v>
      </c>
      <c r="B84" s="142" t="s">
        <v>104</v>
      </c>
      <c r="C84" s="143" t="s">
        <v>204</v>
      </c>
      <c r="D84" s="144" t="s">
        <v>68</v>
      </c>
      <c r="E84" s="155">
        <v>2</v>
      </c>
      <c r="F84" s="181"/>
      <c r="G84" s="173">
        <f t="shared" si="1"/>
        <v>0</v>
      </c>
    </row>
    <row r="85" spans="1:7" s="25" customFormat="1" ht="25.5" x14ac:dyDescent="0.25">
      <c r="A85" s="141">
        <v>83</v>
      </c>
      <c r="B85" s="142" t="s">
        <v>307</v>
      </c>
      <c r="C85" s="143" t="s">
        <v>308</v>
      </c>
      <c r="D85" s="144" t="s">
        <v>68</v>
      </c>
      <c r="E85" s="148">
        <v>0</v>
      </c>
      <c r="F85" s="181"/>
      <c r="G85" s="173">
        <f t="shared" si="1"/>
        <v>0</v>
      </c>
    </row>
    <row r="86" spans="1:7" s="25" customFormat="1" ht="25.5" x14ac:dyDescent="0.25">
      <c r="A86" s="141">
        <v>84</v>
      </c>
      <c r="B86" s="142" t="s">
        <v>309</v>
      </c>
      <c r="C86" s="143" t="s">
        <v>310</v>
      </c>
      <c r="D86" s="144" t="s">
        <v>68</v>
      </c>
      <c r="E86" s="148">
        <v>0</v>
      </c>
      <c r="F86" s="181"/>
      <c r="G86" s="173">
        <f t="shared" si="1"/>
        <v>0</v>
      </c>
    </row>
    <row r="87" spans="1:7" s="25" customFormat="1" ht="25.5" x14ac:dyDescent="0.25">
      <c r="A87" s="141">
        <v>85</v>
      </c>
      <c r="B87" s="142" t="s">
        <v>311</v>
      </c>
      <c r="C87" s="143" t="s">
        <v>193</v>
      </c>
      <c r="D87" s="144" t="s">
        <v>68</v>
      </c>
      <c r="E87" s="153">
        <v>2</v>
      </c>
      <c r="F87" s="181"/>
      <c r="G87" s="173">
        <f t="shared" si="1"/>
        <v>0</v>
      </c>
    </row>
    <row r="88" spans="1:7" s="25" customFormat="1" x14ac:dyDescent="0.25">
      <c r="A88" s="141">
        <v>86</v>
      </c>
      <c r="B88" s="142" t="s">
        <v>209</v>
      </c>
      <c r="C88" s="143" t="s">
        <v>210</v>
      </c>
      <c r="D88" s="144" t="s">
        <v>68</v>
      </c>
      <c r="E88" s="148">
        <v>0</v>
      </c>
      <c r="F88" s="181"/>
      <c r="G88" s="173">
        <f t="shared" si="1"/>
        <v>0</v>
      </c>
    </row>
    <row r="89" spans="1:7" s="25" customFormat="1" x14ac:dyDescent="0.25">
      <c r="A89" s="141">
        <v>87</v>
      </c>
      <c r="B89" s="142" t="s">
        <v>312</v>
      </c>
      <c r="C89" s="143" t="s">
        <v>313</v>
      </c>
      <c r="D89" s="144" t="s">
        <v>68</v>
      </c>
      <c r="E89" s="148">
        <v>6</v>
      </c>
      <c r="F89" s="181"/>
      <c r="G89" s="173">
        <f t="shared" si="1"/>
        <v>0</v>
      </c>
    </row>
    <row r="90" spans="1:7" s="25" customFormat="1" ht="25.5" x14ac:dyDescent="0.25">
      <c r="A90" s="141">
        <v>88</v>
      </c>
      <c r="B90" s="142" t="s">
        <v>211</v>
      </c>
      <c r="C90" s="143" t="s">
        <v>212</v>
      </c>
      <c r="D90" s="144" t="s">
        <v>68</v>
      </c>
      <c r="E90" s="148">
        <v>6</v>
      </c>
      <c r="F90" s="181"/>
      <c r="G90" s="173">
        <f t="shared" si="1"/>
        <v>0</v>
      </c>
    </row>
    <row r="91" spans="1:7" s="25" customFormat="1" ht="25.5" x14ac:dyDescent="0.25">
      <c r="A91" s="141">
        <v>89</v>
      </c>
      <c r="B91" s="142" t="s">
        <v>314</v>
      </c>
      <c r="C91" s="143" t="s">
        <v>203</v>
      </c>
      <c r="D91" s="144" t="s">
        <v>68</v>
      </c>
      <c r="E91" s="148">
        <v>0</v>
      </c>
      <c r="F91" s="181"/>
      <c r="G91" s="173">
        <f t="shared" si="1"/>
        <v>0</v>
      </c>
    </row>
    <row r="92" spans="1:7" s="25" customFormat="1" ht="25.5" x14ac:dyDescent="0.25">
      <c r="A92" s="141">
        <v>90</v>
      </c>
      <c r="B92" s="142" t="s">
        <v>205</v>
      </c>
      <c r="C92" s="143" t="s">
        <v>206</v>
      </c>
      <c r="D92" s="144" t="s">
        <v>68</v>
      </c>
      <c r="E92" s="148">
        <v>0</v>
      </c>
      <c r="F92" s="181"/>
      <c r="G92" s="173">
        <f t="shared" si="1"/>
        <v>0</v>
      </c>
    </row>
    <row r="93" spans="1:7" s="25" customFormat="1" ht="25.5" x14ac:dyDescent="0.25">
      <c r="A93" s="141">
        <v>91</v>
      </c>
      <c r="B93" s="142" t="s">
        <v>105</v>
      </c>
      <c r="C93" s="143" t="s">
        <v>106</v>
      </c>
      <c r="D93" s="144" t="s">
        <v>68</v>
      </c>
      <c r="E93" s="148">
        <v>0</v>
      </c>
      <c r="F93" s="181"/>
      <c r="G93" s="173">
        <f t="shared" si="1"/>
        <v>0</v>
      </c>
    </row>
    <row r="94" spans="1:7" s="25" customFormat="1" ht="25.5" x14ac:dyDescent="0.25">
      <c r="A94" s="141">
        <v>92</v>
      </c>
      <c r="B94" s="142" t="s">
        <v>315</v>
      </c>
      <c r="C94" s="143" t="s">
        <v>316</v>
      </c>
      <c r="D94" s="144" t="s">
        <v>68</v>
      </c>
      <c r="E94" s="148">
        <v>0</v>
      </c>
      <c r="F94" s="181"/>
      <c r="G94" s="173">
        <f t="shared" si="1"/>
        <v>0</v>
      </c>
    </row>
    <row r="95" spans="1:7" s="25" customFormat="1" ht="25.5" x14ac:dyDescent="0.25">
      <c r="A95" s="141">
        <v>93</v>
      </c>
      <c r="B95" s="142" t="s">
        <v>207</v>
      </c>
      <c r="C95" s="143" t="s">
        <v>317</v>
      </c>
      <c r="D95" s="144" t="s">
        <v>68</v>
      </c>
      <c r="E95" s="148">
        <v>0</v>
      </c>
      <c r="F95" s="181"/>
      <c r="G95" s="173">
        <f t="shared" si="1"/>
        <v>0</v>
      </c>
    </row>
    <row r="96" spans="1:7" s="25" customFormat="1" ht="25.5" x14ac:dyDescent="0.25">
      <c r="A96" s="141">
        <v>94</v>
      </c>
      <c r="B96" s="142" t="s">
        <v>318</v>
      </c>
      <c r="C96" s="143" t="s">
        <v>319</v>
      </c>
      <c r="D96" s="144" t="s">
        <v>68</v>
      </c>
      <c r="E96" s="148">
        <v>0</v>
      </c>
      <c r="F96" s="181"/>
      <c r="G96" s="173">
        <f t="shared" si="1"/>
        <v>0</v>
      </c>
    </row>
    <row r="97" spans="1:7" s="25" customFormat="1" ht="25.5" x14ac:dyDescent="0.25">
      <c r="A97" s="141">
        <v>95</v>
      </c>
      <c r="B97" s="142" t="s">
        <v>320</v>
      </c>
      <c r="C97" s="143" t="s">
        <v>321</v>
      </c>
      <c r="D97" s="144" t="s">
        <v>68</v>
      </c>
      <c r="E97" s="148">
        <v>0</v>
      </c>
      <c r="F97" s="181"/>
      <c r="G97" s="173">
        <f t="shared" si="1"/>
        <v>0</v>
      </c>
    </row>
    <row r="98" spans="1:7" s="25" customFormat="1" x14ac:dyDescent="0.25">
      <c r="A98" s="141">
        <v>96</v>
      </c>
      <c r="B98" s="142" t="s">
        <v>107</v>
      </c>
      <c r="C98" s="143" t="s">
        <v>208</v>
      </c>
      <c r="D98" s="144" t="s">
        <v>70</v>
      </c>
      <c r="E98" s="148">
        <v>2</v>
      </c>
      <c r="F98" s="181"/>
      <c r="G98" s="173">
        <f t="shared" si="1"/>
        <v>0</v>
      </c>
    </row>
    <row r="99" spans="1:7" s="25" customFormat="1" x14ac:dyDescent="0.25">
      <c r="A99" s="141">
        <v>97</v>
      </c>
      <c r="B99" s="142" t="s">
        <v>322</v>
      </c>
      <c r="C99" s="143" t="s">
        <v>323</v>
      </c>
      <c r="D99" s="144" t="s">
        <v>68</v>
      </c>
      <c r="E99" s="148">
        <v>6</v>
      </c>
      <c r="F99" s="181"/>
      <c r="G99" s="173">
        <f t="shared" si="1"/>
        <v>0</v>
      </c>
    </row>
    <row r="100" spans="1:7" s="25" customFormat="1" x14ac:dyDescent="0.25">
      <c r="A100" s="141">
        <v>98</v>
      </c>
      <c r="B100" s="142" t="s">
        <v>213</v>
      </c>
      <c r="C100" s="143" t="s">
        <v>214</v>
      </c>
      <c r="D100" s="144" t="s">
        <v>68</v>
      </c>
      <c r="E100" s="148">
        <v>1</v>
      </c>
      <c r="F100" s="181"/>
      <c r="G100" s="173">
        <f t="shared" si="1"/>
        <v>0</v>
      </c>
    </row>
    <row r="101" spans="1:7" s="25" customFormat="1" x14ac:dyDescent="0.25">
      <c r="A101" s="141">
        <v>99</v>
      </c>
      <c r="B101" s="142" t="s">
        <v>215</v>
      </c>
      <c r="C101" s="143" t="s">
        <v>216</v>
      </c>
      <c r="D101" s="144" t="s">
        <v>68</v>
      </c>
      <c r="E101" s="148">
        <v>1</v>
      </c>
      <c r="F101" s="181"/>
      <c r="G101" s="173">
        <f t="shared" si="1"/>
        <v>0</v>
      </c>
    </row>
    <row r="102" spans="1:7" s="25" customFormat="1" x14ac:dyDescent="0.25">
      <c r="A102" s="141">
        <v>100</v>
      </c>
      <c r="B102" s="142" t="s">
        <v>324</v>
      </c>
      <c r="C102" s="143" t="s">
        <v>158</v>
      </c>
      <c r="D102" s="144" t="s">
        <v>68</v>
      </c>
      <c r="E102" s="148">
        <v>0</v>
      </c>
      <c r="F102" s="181"/>
      <c r="G102" s="173">
        <f t="shared" si="1"/>
        <v>0</v>
      </c>
    </row>
    <row r="103" spans="1:7" s="25" customFormat="1" x14ac:dyDescent="0.25">
      <c r="A103" s="141">
        <v>101</v>
      </c>
      <c r="B103" s="142" t="s">
        <v>108</v>
      </c>
      <c r="C103" s="143" t="s">
        <v>109</v>
      </c>
      <c r="D103" s="144" t="s">
        <v>68</v>
      </c>
      <c r="E103" s="148">
        <v>2</v>
      </c>
      <c r="F103" s="181"/>
      <c r="G103" s="173">
        <f t="shared" si="1"/>
        <v>0</v>
      </c>
    </row>
    <row r="104" spans="1:7" s="25" customFormat="1" x14ac:dyDescent="0.25">
      <c r="A104" s="141">
        <v>102</v>
      </c>
      <c r="B104" s="142" t="s">
        <v>325</v>
      </c>
      <c r="C104" s="143" t="s">
        <v>110</v>
      </c>
      <c r="D104" s="144" t="s">
        <v>68</v>
      </c>
      <c r="E104" s="148">
        <v>0</v>
      </c>
      <c r="F104" s="181"/>
      <c r="G104" s="173">
        <f t="shared" si="1"/>
        <v>0</v>
      </c>
    </row>
    <row r="105" spans="1:7" s="25" customFormat="1" x14ac:dyDescent="0.25">
      <c r="A105" s="141">
        <v>103</v>
      </c>
      <c r="B105" s="142">
        <v>60600605</v>
      </c>
      <c r="C105" s="143" t="s">
        <v>112</v>
      </c>
      <c r="D105" s="144" t="s">
        <v>70</v>
      </c>
      <c r="E105" s="156">
        <v>121</v>
      </c>
      <c r="F105" s="181"/>
      <c r="G105" s="173">
        <f t="shared" si="1"/>
        <v>0</v>
      </c>
    </row>
    <row r="106" spans="1:7" s="25" customFormat="1" x14ac:dyDescent="0.25">
      <c r="A106" s="141">
        <v>104</v>
      </c>
      <c r="B106" s="142" t="s">
        <v>111</v>
      </c>
      <c r="C106" s="143" t="s">
        <v>218</v>
      </c>
      <c r="D106" s="144" t="s">
        <v>70</v>
      </c>
      <c r="E106" s="156">
        <v>1718</v>
      </c>
      <c r="F106" s="181"/>
      <c r="G106" s="173">
        <f t="shared" si="1"/>
        <v>0</v>
      </c>
    </row>
    <row r="107" spans="1:7" s="25" customFormat="1" x14ac:dyDescent="0.25">
      <c r="A107" s="141">
        <v>105</v>
      </c>
      <c r="B107" s="142" t="s">
        <v>166</v>
      </c>
      <c r="C107" s="143" t="s">
        <v>219</v>
      </c>
      <c r="D107" s="144" t="s">
        <v>68</v>
      </c>
      <c r="E107" s="156">
        <v>2</v>
      </c>
      <c r="F107" s="181"/>
      <c r="G107" s="173">
        <f t="shared" si="1"/>
        <v>0</v>
      </c>
    </row>
    <row r="108" spans="1:7" s="25" customFormat="1" x14ac:dyDescent="0.25">
      <c r="A108" s="141">
        <v>106</v>
      </c>
      <c r="B108" s="142">
        <v>66400305</v>
      </c>
      <c r="C108" s="143" t="s">
        <v>326</v>
      </c>
      <c r="D108" s="144" t="s">
        <v>70</v>
      </c>
      <c r="E108" s="156">
        <v>0</v>
      </c>
      <c r="F108" s="181"/>
      <c r="G108" s="173">
        <f t="shared" si="1"/>
        <v>0</v>
      </c>
    </row>
    <row r="109" spans="1:7" s="25" customFormat="1" x14ac:dyDescent="0.25">
      <c r="A109" s="141">
        <v>107</v>
      </c>
      <c r="B109" s="142" t="s">
        <v>327</v>
      </c>
      <c r="C109" s="143" t="s">
        <v>328</v>
      </c>
      <c r="D109" s="144" t="s">
        <v>70</v>
      </c>
      <c r="E109" s="141">
        <v>0</v>
      </c>
      <c r="F109" s="181"/>
      <c r="G109" s="173">
        <f t="shared" si="1"/>
        <v>0</v>
      </c>
    </row>
    <row r="110" spans="1:7" s="25" customFormat="1" x14ac:dyDescent="0.25">
      <c r="A110" s="141">
        <v>108</v>
      </c>
      <c r="B110" s="142" t="s">
        <v>113</v>
      </c>
      <c r="C110" s="143" t="s">
        <v>114</v>
      </c>
      <c r="D110" s="144" t="s">
        <v>83</v>
      </c>
      <c r="E110" s="141">
        <v>0</v>
      </c>
      <c r="F110" s="181"/>
      <c r="G110" s="173">
        <f t="shared" si="1"/>
        <v>0</v>
      </c>
    </row>
    <row r="111" spans="1:7" s="25" customFormat="1" x14ac:dyDescent="0.25">
      <c r="A111" s="141">
        <v>109</v>
      </c>
      <c r="B111" s="142">
        <v>66900200</v>
      </c>
      <c r="C111" s="143" t="s">
        <v>155</v>
      </c>
      <c r="D111" s="144" t="s">
        <v>65</v>
      </c>
      <c r="E111" s="141">
        <v>1488</v>
      </c>
      <c r="F111" s="181"/>
      <c r="G111" s="173">
        <f t="shared" si="1"/>
        <v>0</v>
      </c>
    </row>
    <row r="112" spans="1:7" s="25" customFormat="1" x14ac:dyDescent="0.25">
      <c r="A112" s="141">
        <v>110</v>
      </c>
      <c r="B112" s="142">
        <v>66900530</v>
      </c>
      <c r="C112" s="143" t="s">
        <v>152</v>
      </c>
      <c r="D112" s="144" t="s">
        <v>68</v>
      </c>
      <c r="E112" s="141">
        <v>1</v>
      </c>
      <c r="F112" s="181"/>
      <c r="G112" s="173">
        <f t="shared" si="1"/>
        <v>0</v>
      </c>
    </row>
    <row r="113" spans="1:7" s="25" customFormat="1" x14ac:dyDescent="0.25">
      <c r="A113" s="141">
        <v>111</v>
      </c>
      <c r="B113" s="142">
        <v>66901001</v>
      </c>
      <c r="C113" s="143" t="s">
        <v>153</v>
      </c>
      <c r="D113" s="144" t="s">
        <v>117</v>
      </c>
      <c r="E113" s="141">
        <v>1</v>
      </c>
      <c r="F113" s="181"/>
      <c r="G113" s="173">
        <f t="shared" si="1"/>
        <v>0</v>
      </c>
    </row>
    <row r="114" spans="1:7" s="25" customFormat="1" x14ac:dyDescent="0.25">
      <c r="A114" s="141">
        <v>112</v>
      </c>
      <c r="B114" s="142">
        <v>66901003</v>
      </c>
      <c r="C114" s="143" t="s">
        <v>154</v>
      </c>
      <c r="D114" s="144" t="s">
        <v>117</v>
      </c>
      <c r="E114" s="141">
        <v>1</v>
      </c>
      <c r="F114" s="181"/>
      <c r="G114" s="173">
        <f t="shared" si="1"/>
        <v>0</v>
      </c>
    </row>
    <row r="115" spans="1:7" s="25" customFormat="1" x14ac:dyDescent="0.25">
      <c r="A115" s="141">
        <v>113</v>
      </c>
      <c r="B115" s="142">
        <v>66901006</v>
      </c>
      <c r="C115" s="143" t="s">
        <v>220</v>
      </c>
      <c r="D115" s="144" t="s">
        <v>221</v>
      </c>
      <c r="E115" s="141">
        <v>20</v>
      </c>
      <c r="F115" s="181"/>
      <c r="G115" s="173">
        <f t="shared" si="1"/>
        <v>0</v>
      </c>
    </row>
    <row r="116" spans="1:7" s="25" customFormat="1" x14ac:dyDescent="0.25">
      <c r="A116" s="141">
        <v>114</v>
      </c>
      <c r="B116" s="142" t="s">
        <v>115</v>
      </c>
      <c r="C116" s="143" t="s">
        <v>116</v>
      </c>
      <c r="D116" s="144" t="s">
        <v>117</v>
      </c>
      <c r="E116" s="141">
        <v>1</v>
      </c>
      <c r="F116" s="181"/>
      <c r="G116" s="173">
        <f t="shared" si="1"/>
        <v>0</v>
      </c>
    </row>
    <row r="117" spans="1:7" s="25" customFormat="1" x14ac:dyDescent="0.25">
      <c r="A117" s="141">
        <v>115</v>
      </c>
      <c r="B117" s="142" t="s">
        <v>125</v>
      </c>
      <c r="C117" s="143" t="s">
        <v>126</v>
      </c>
      <c r="D117" s="144" t="s">
        <v>81</v>
      </c>
      <c r="E117" s="145">
        <v>120</v>
      </c>
      <c r="F117" s="181"/>
      <c r="G117" s="173">
        <f t="shared" si="1"/>
        <v>0</v>
      </c>
    </row>
    <row r="118" spans="1:7" s="25" customFormat="1" x14ac:dyDescent="0.25">
      <c r="A118" s="141">
        <v>116</v>
      </c>
      <c r="B118" s="142" t="s">
        <v>222</v>
      </c>
      <c r="C118" s="143" t="s">
        <v>223</v>
      </c>
      <c r="D118" s="144" t="s">
        <v>85</v>
      </c>
      <c r="E118" s="141">
        <v>49</v>
      </c>
      <c r="F118" s="181"/>
      <c r="G118" s="173">
        <f t="shared" si="1"/>
        <v>0</v>
      </c>
    </row>
    <row r="119" spans="1:7" s="25" customFormat="1" x14ac:dyDescent="0.25">
      <c r="A119" s="141">
        <v>117</v>
      </c>
      <c r="B119" s="142" t="s">
        <v>118</v>
      </c>
      <c r="C119" s="143" t="s">
        <v>119</v>
      </c>
      <c r="D119" s="144" t="s">
        <v>68</v>
      </c>
      <c r="E119" s="141">
        <v>6</v>
      </c>
      <c r="F119" s="181"/>
      <c r="G119" s="173">
        <f t="shared" si="1"/>
        <v>0</v>
      </c>
    </row>
    <row r="120" spans="1:7" s="25" customFormat="1" x14ac:dyDescent="0.25">
      <c r="A120" s="141">
        <v>118</v>
      </c>
      <c r="B120" s="142" t="s">
        <v>120</v>
      </c>
      <c r="C120" s="143" t="s">
        <v>224</v>
      </c>
      <c r="D120" s="144" t="s">
        <v>68</v>
      </c>
      <c r="E120" s="141">
        <v>6</v>
      </c>
      <c r="F120" s="181"/>
      <c r="G120" s="173">
        <f t="shared" si="1"/>
        <v>0</v>
      </c>
    </row>
    <row r="121" spans="1:7" s="25" customFormat="1" x14ac:dyDescent="0.25">
      <c r="A121" s="141">
        <v>119</v>
      </c>
      <c r="B121" s="142" t="s">
        <v>121</v>
      </c>
      <c r="C121" s="143" t="s">
        <v>122</v>
      </c>
      <c r="D121" s="144" t="s">
        <v>68</v>
      </c>
      <c r="E121" s="141">
        <v>8</v>
      </c>
      <c r="F121" s="181"/>
      <c r="G121" s="173">
        <f t="shared" si="1"/>
        <v>0</v>
      </c>
    </row>
    <row r="122" spans="1:7" s="25" customFormat="1" x14ac:dyDescent="0.25">
      <c r="A122" s="141">
        <v>120</v>
      </c>
      <c r="B122" s="142" t="s">
        <v>329</v>
      </c>
      <c r="C122" s="143" t="s">
        <v>123</v>
      </c>
      <c r="D122" s="144" t="s">
        <v>68</v>
      </c>
      <c r="E122" s="141">
        <v>1</v>
      </c>
      <c r="F122" s="181"/>
      <c r="G122" s="173">
        <f t="shared" si="1"/>
        <v>0</v>
      </c>
    </row>
    <row r="123" spans="1:7" s="25" customFormat="1" x14ac:dyDescent="0.25">
      <c r="A123" s="141">
        <v>121</v>
      </c>
      <c r="B123" s="142">
        <v>78000400</v>
      </c>
      <c r="C123" s="143" t="s">
        <v>225</v>
      </c>
      <c r="D123" s="144" t="s">
        <v>70</v>
      </c>
      <c r="E123" s="141">
        <v>284</v>
      </c>
      <c r="F123" s="181"/>
      <c r="G123" s="173">
        <f t="shared" si="1"/>
        <v>0</v>
      </c>
    </row>
    <row r="124" spans="1:7" s="25" customFormat="1" x14ac:dyDescent="0.25">
      <c r="A124" s="141">
        <v>122</v>
      </c>
      <c r="B124" s="142" t="s">
        <v>330</v>
      </c>
      <c r="C124" s="143" t="s">
        <v>331</v>
      </c>
      <c r="D124" s="144" t="s">
        <v>332</v>
      </c>
      <c r="E124" s="141">
        <v>0</v>
      </c>
      <c r="F124" s="181"/>
      <c r="G124" s="173">
        <f t="shared" si="1"/>
        <v>0</v>
      </c>
    </row>
    <row r="125" spans="1:7" s="25" customFormat="1" x14ac:dyDescent="0.25">
      <c r="A125" s="141">
        <v>123</v>
      </c>
      <c r="B125" s="142">
        <v>78000650</v>
      </c>
      <c r="C125" s="143" t="s">
        <v>226</v>
      </c>
      <c r="D125" s="144" t="s">
        <v>70</v>
      </c>
      <c r="E125" s="141">
        <v>99</v>
      </c>
      <c r="F125" s="181"/>
      <c r="G125" s="173">
        <f t="shared" si="1"/>
        <v>0</v>
      </c>
    </row>
    <row r="126" spans="1:7" s="25" customFormat="1" x14ac:dyDescent="0.25">
      <c r="A126" s="141">
        <v>124</v>
      </c>
      <c r="B126" s="142" t="s">
        <v>333</v>
      </c>
      <c r="C126" s="143" t="s">
        <v>334</v>
      </c>
      <c r="D126" s="144" t="s">
        <v>335</v>
      </c>
      <c r="E126" s="141">
        <v>0</v>
      </c>
      <c r="F126" s="181"/>
      <c r="G126" s="173">
        <f t="shared" si="1"/>
        <v>0</v>
      </c>
    </row>
    <row r="127" spans="1:7" s="25" customFormat="1" x14ac:dyDescent="0.25">
      <c r="A127" s="141">
        <v>125</v>
      </c>
      <c r="B127" s="142" t="s">
        <v>128</v>
      </c>
      <c r="C127" s="143" t="s">
        <v>129</v>
      </c>
      <c r="D127" s="144" t="s">
        <v>70</v>
      </c>
      <c r="E127" s="141">
        <v>15</v>
      </c>
      <c r="F127" s="181"/>
      <c r="G127" s="173">
        <f t="shared" si="1"/>
        <v>0</v>
      </c>
    </row>
    <row r="128" spans="1:7" s="25" customFormat="1" x14ac:dyDescent="0.2">
      <c r="A128" s="141">
        <v>126</v>
      </c>
      <c r="B128" s="157" t="s">
        <v>336</v>
      </c>
      <c r="C128" s="158" t="s">
        <v>337</v>
      </c>
      <c r="D128" s="159" t="s">
        <v>70</v>
      </c>
      <c r="E128" s="141">
        <v>95</v>
      </c>
      <c r="F128" s="181"/>
      <c r="G128" s="173">
        <f t="shared" si="1"/>
        <v>0</v>
      </c>
    </row>
    <row r="129" spans="1:7" s="25" customFormat="1" x14ac:dyDescent="0.2">
      <c r="A129" s="141">
        <v>127</v>
      </c>
      <c r="B129" s="157" t="s">
        <v>130</v>
      </c>
      <c r="C129" s="158" t="s">
        <v>131</v>
      </c>
      <c r="D129" s="159" t="s">
        <v>70</v>
      </c>
      <c r="E129" s="141">
        <v>1090</v>
      </c>
      <c r="F129" s="181"/>
      <c r="G129" s="173">
        <f t="shared" si="1"/>
        <v>0</v>
      </c>
    </row>
    <row r="130" spans="1:7" s="25" customFormat="1" x14ac:dyDescent="0.2">
      <c r="A130" s="141">
        <v>128</v>
      </c>
      <c r="B130" s="157" t="s">
        <v>132</v>
      </c>
      <c r="C130" s="158" t="s">
        <v>133</v>
      </c>
      <c r="D130" s="159" t="s">
        <v>70</v>
      </c>
      <c r="E130" s="141">
        <v>453</v>
      </c>
      <c r="F130" s="181"/>
      <c r="G130" s="173">
        <f t="shared" si="1"/>
        <v>0</v>
      </c>
    </row>
    <row r="131" spans="1:7" s="25" customFormat="1" x14ac:dyDescent="0.2">
      <c r="A131" s="141">
        <v>129</v>
      </c>
      <c r="B131" s="157" t="s">
        <v>338</v>
      </c>
      <c r="C131" s="158" t="s">
        <v>339</v>
      </c>
      <c r="D131" s="159" t="s">
        <v>70</v>
      </c>
      <c r="E131" s="141">
        <v>110</v>
      </c>
      <c r="F131" s="181"/>
      <c r="G131" s="173">
        <f t="shared" si="1"/>
        <v>0</v>
      </c>
    </row>
    <row r="132" spans="1:7" s="25" customFormat="1" x14ac:dyDescent="0.2">
      <c r="A132" s="141">
        <v>130</v>
      </c>
      <c r="B132" s="157" t="s">
        <v>340</v>
      </c>
      <c r="C132" s="158" t="s">
        <v>341</v>
      </c>
      <c r="D132" s="159" t="s">
        <v>68</v>
      </c>
      <c r="E132" s="141">
        <v>5</v>
      </c>
      <c r="F132" s="181"/>
      <c r="G132" s="173">
        <f t="shared" ref="G132:G153" si="2">SUM(E132*F132)</f>
        <v>0</v>
      </c>
    </row>
    <row r="133" spans="1:7" s="25" customFormat="1" x14ac:dyDescent="0.2">
      <c r="A133" s="141">
        <v>131</v>
      </c>
      <c r="B133" s="157" t="s">
        <v>134</v>
      </c>
      <c r="C133" s="158" t="s">
        <v>135</v>
      </c>
      <c r="D133" s="159" t="s">
        <v>68</v>
      </c>
      <c r="E133" s="141">
        <v>2</v>
      </c>
      <c r="F133" s="181"/>
      <c r="G133" s="173">
        <f t="shared" si="2"/>
        <v>0</v>
      </c>
    </row>
    <row r="134" spans="1:7" x14ac:dyDescent="0.25">
      <c r="A134" s="141">
        <v>132</v>
      </c>
      <c r="B134" s="157" t="s">
        <v>342</v>
      </c>
      <c r="C134" s="158" t="s">
        <v>343</v>
      </c>
      <c r="D134" s="159" t="s">
        <v>68</v>
      </c>
      <c r="E134" s="141">
        <v>2</v>
      </c>
      <c r="F134" s="181"/>
      <c r="G134" s="173">
        <f t="shared" si="2"/>
        <v>0</v>
      </c>
    </row>
    <row r="135" spans="1:7" x14ac:dyDescent="0.25">
      <c r="A135" s="141">
        <v>133</v>
      </c>
      <c r="B135" s="157" t="s">
        <v>344</v>
      </c>
      <c r="C135" s="158" t="s">
        <v>345</v>
      </c>
      <c r="D135" s="159" t="s">
        <v>68</v>
      </c>
      <c r="E135" s="141">
        <v>6</v>
      </c>
      <c r="F135" s="181"/>
      <c r="G135" s="173">
        <f t="shared" si="2"/>
        <v>0</v>
      </c>
    </row>
    <row r="136" spans="1:7" x14ac:dyDescent="0.25">
      <c r="A136" s="141">
        <v>134</v>
      </c>
      <c r="B136" s="157" t="s">
        <v>136</v>
      </c>
      <c r="C136" s="158" t="s">
        <v>137</v>
      </c>
      <c r="D136" s="159" t="s">
        <v>70</v>
      </c>
      <c r="E136" s="141">
        <v>2373</v>
      </c>
      <c r="F136" s="181"/>
      <c r="G136" s="173">
        <f t="shared" si="2"/>
        <v>0</v>
      </c>
    </row>
    <row r="137" spans="1:7" x14ac:dyDescent="0.25">
      <c r="A137" s="141">
        <v>135</v>
      </c>
      <c r="B137" s="157" t="s">
        <v>138</v>
      </c>
      <c r="C137" s="158" t="s">
        <v>139</v>
      </c>
      <c r="D137" s="159" t="s">
        <v>68</v>
      </c>
      <c r="E137" s="141">
        <v>3</v>
      </c>
      <c r="F137" s="181"/>
      <c r="G137" s="173">
        <f t="shared" si="2"/>
        <v>0</v>
      </c>
    </row>
    <row r="138" spans="1:7" x14ac:dyDescent="0.25">
      <c r="A138" s="141">
        <v>136</v>
      </c>
      <c r="B138" s="157" t="s">
        <v>140</v>
      </c>
      <c r="C138" s="158" t="s">
        <v>141</v>
      </c>
      <c r="D138" s="159" t="s">
        <v>68</v>
      </c>
      <c r="E138" s="141">
        <v>3</v>
      </c>
      <c r="F138" s="181"/>
      <c r="G138" s="173">
        <f t="shared" si="2"/>
        <v>0</v>
      </c>
    </row>
    <row r="139" spans="1:7" x14ac:dyDescent="0.25">
      <c r="A139" s="141">
        <v>137</v>
      </c>
      <c r="B139" s="157" t="s">
        <v>142</v>
      </c>
      <c r="C139" s="158" t="s">
        <v>143</v>
      </c>
      <c r="D139" s="159" t="s">
        <v>68</v>
      </c>
      <c r="E139" s="141">
        <v>0</v>
      </c>
      <c r="F139" s="181"/>
      <c r="G139" s="173">
        <f t="shared" si="2"/>
        <v>0</v>
      </c>
    </row>
    <row r="140" spans="1:7" x14ac:dyDescent="0.25">
      <c r="A140" s="141">
        <v>138</v>
      </c>
      <c r="B140" s="157" t="s">
        <v>144</v>
      </c>
      <c r="C140" s="158" t="s">
        <v>145</v>
      </c>
      <c r="D140" s="159" t="s">
        <v>68</v>
      </c>
      <c r="E140" s="141">
        <v>3</v>
      </c>
      <c r="F140" s="181"/>
      <c r="G140" s="173">
        <f t="shared" si="2"/>
        <v>0</v>
      </c>
    </row>
    <row r="141" spans="1:7" x14ac:dyDescent="0.25">
      <c r="A141" s="141">
        <v>139</v>
      </c>
      <c r="B141" s="157" t="s">
        <v>346</v>
      </c>
      <c r="C141" s="158" t="s">
        <v>347</v>
      </c>
      <c r="D141" s="159" t="s">
        <v>68</v>
      </c>
      <c r="E141" s="141">
        <v>0</v>
      </c>
      <c r="F141" s="181"/>
      <c r="G141" s="173">
        <f t="shared" si="2"/>
        <v>0</v>
      </c>
    </row>
    <row r="142" spans="1:7" x14ac:dyDescent="0.25">
      <c r="A142" s="141">
        <v>140</v>
      </c>
      <c r="B142" s="157" t="s">
        <v>146</v>
      </c>
      <c r="C142" s="158" t="s">
        <v>147</v>
      </c>
      <c r="D142" s="159" t="s">
        <v>68</v>
      </c>
      <c r="E142" s="141">
        <v>9</v>
      </c>
      <c r="F142" s="181"/>
      <c r="G142" s="173">
        <f t="shared" si="2"/>
        <v>0</v>
      </c>
    </row>
    <row r="143" spans="1:7" x14ac:dyDescent="0.25">
      <c r="A143" s="141">
        <v>141</v>
      </c>
      <c r="B143" s="157" t="s">
        <v>148</v>
      </c>
      <c r="C143" s="158" t="s">
        <v>149</v>
      </c>
      <c r="D143" s="159" t="s">
        <v>117</v>
      </c>
      <c r="E143" s="141">
        <v>1</v>
      </c>
      <c r="F143" s="181"/>
      <c r="G143" s="173">
        <f t="shared" si="2"/>
        <v>0</v>
      </c>
    </row>
    <row r="144" spans="1:7" x14ac:dyDescent="0.25">
      <c r="A144" s="141">
        <v>142</v>
      </c>
      <c r="B144" s="157" t="s">
        <v>150</v>
      </c>
      <c r="C144" s="158" t="s">
        <v>151</v>
      </c>
      <c r="D144" s="159" t="s">
        <v>68</v>
      </c>
      <c r="E144" s="141">
        <v>7</v>
      </c>
      <c r="F144" s="181"/>
      <c r="G144" s="173">
        <f t="shared" si="2"/>
        <v>0</v>
      </c>
    </row>
    <row r="145" spans="1:7" x14ac:dyDescent="0.25">
      <c r="A145" s="141">
        <v>143</v>
      </c>
      <c r="B145" s="157" t="s">
        <v>227</v>
      </c>
      <c r="C145" s="158" t="s">
        <v>348</v>
      </c>
      <c r="D145" s="159" t="s">
        <v>70</v>
      </c>
      <c r="E145" s="141">
        <v>6</v>
      </c>
      <c r="F145" s="181"/>
      <c r="G145" s="173">
        <f t="shared" si="2"/>
        <v>0</v>
      </c>
    </row>
    <row r="146" spans="1:7" x14ac:dyDescent="0.25">
      <c r="A146" s="141">
        <v>144</v>
      </c>
      <c r="B146" s="157" t="s">
        <v>127</v>
      </c>
      <c r="C146" s="158" t="s">
        <v>176</v>
      </c>
      <c r="D146" s="159" t="s">
        <v>68</v>
      </c>
      <c r="E146" s="145">
        <v>72</v>
      </c>
      <c r="F146" s="181"/>
      <c r="G146" s="173">
        <f t="shared" si="2"/>
        <v>0</v>
      </c>
    </row>
    <row r="147" spans="1:7" x14ac:dyDescent="0.25">
      <c r="A147" s="141">
        <v>145</v>
      </c>
      <c r="B147" s="157" t="s">
        <v>349</v>
      </c>
      <c r="C147" s="158" t="s">
        <v>124</v>
      </c>
      <c r="D147" s="159" t="s">
        <v>73</v>
      </c>
      <c r="E147" s="145">
        <v>315.77777777777777</v>
      </c>
      <c r="F147" s="181"/>
      <c r="G147" s="173">
        <f t="shared" si="2"/>
        <v>0</v>
      </c>
    </row>
    <row r="148" spans="1:7" x14ac:dyDescent="0.25">
      <c r="A148" s="141">
        <v>146</v>
      </c>
      <c r="B148" s="157" t="s">
        <v>227</v>
      </c>
      <c r="C148" s="158" t="s">
        <v>228</v>
      </c>
      <c r="D148" s="159" t="s">
        <v>68</v>
      </c>
      <c r="E148" s="141">
        <v>0</v>
      </c>
      <c r="F148" s="181"/>
      <c r="G148" s="173">
        <f t="shared" si="2"/>
        <v>0</v>
      </c>
    </row>
    <row r="149" spans="1:7" x14ac:dyDescent="0.25">
      <c r="A149" s="141">
        <v>147</v>
      </c>
      <c r="B149" s="157" t="s">
        <v>227</v>
      </c>
      <c r="C149" s="158" t="s">
        <v>229</v>
      </c>
      <c r="D149" s="159" t="s">
        <v>68</v>
      </c>
      <c r="E149" s="141">
        <v>0</v>
      </c>
      <c r="F149" s="181"/>
      <c r="G149" s="173">
        <f t="shared" si="2"/>
        <v>0</v>
      </c>
    </row>
    <row r="150" spans="1:7" x14ac:dyDescent="0.25">
      <c r="A150" s="141">
        <v>148</v>
      </c>
      <c r="B150" s="157" t="s">
        <v>227</v>
      </c>
      <c r="C150" s="158" t="s">
        <v>230</v>
      </c>
      <c r="D150" s="159" t="s">
        <v>68</v>
      </c>
      <c r="E150" s="141">
        <v>0</v>
      </c>
      <c r="F150" s="181"/>
      <c r="G150" s="173">
        <f t="shared" si="2"/>
        <v>0</v>
      </c>
    </row>
    <row r="151" spans="1:7" x14ac:dyDescent="0.25">
      <c r="A151" s="141">
        <v>149</v>
      </c>
      <c r="B151" s="157" t="s">
        <v>227</v>
      </c>
      <c r="C151" s="158" t="s">
        <v>231</v>
      </c>
      <c r="D151" s="159" t="s">
        <v>68</v>
      </c>
      <c r="E151" s="141">
        <v>0</v>
      </c>
      <c r="F151" s="181"/>
      <c r="G151" s="173">
        <f t="shared" si="2"/>
        <v>0</v>
      </c>
    </row>
    <row r="152" spans="1:7" x14ac:dyDescent="0.25">
      <c r="A152" s="141">
        <v>150</v>
      </c>
      <c r="B152" s="157" t="s">
        <v>227</v>
      </c>
      <c r="C152" s="158" t="s">
        <v>350</v>
      </c>
      <c r="D152" s="159" t="s">
        <v>68</v>
      </c>
      <c r="E152" s="141">
        <v>0</v>
      </c>
      <c r="F152" s="181"/>
      <c r="G152" s="173">
        <f t="shared" si="2"/>
        <v>0</v>
      </c>
    </row>
    <row r="153" spans="1:7" ht="15.75" thickBot="1" x14ac:dyDescent="0.3">
      <c r="A153" s="141">
        <v>151</v>
      </c>
      <c r="B153" s="157" t="s">
        <v>351</v>
      </c>
      <c r="C153" s="158" t="s">
        <v>352</v>
      </c>
      <c r="D153" s="159" t="s">
        <v>117</v>
      </c>
      <c r="E153" s="141">
        <v>0</v>
      </c>
      <c r="F153" s="181"/>
      <c r="G153" s="173">
        <f t="shared" si="2"/>
        <v>0</v>
      </c>
    </row>
    <row r="154" spans="1:7" ht="17.25" thickBot="1" x14ac:dyDescent="0.3">
      <c r="A154" s="160">
        <v>152</v>
      </c>
      <c r="B154" s="251" t="s">
        <v>251</v>
      </c>
      <c r="C154" s="251"/>
      <c r="D154" s="251"/>
      <c r="E154" s="252"/>
      <c r="F154" s="252"/>
      <c r="G154" s="55">
        <f>SUM(G3:G153)</f>
        <v>0</v>
      </c>
    </row>
    <row r="155" spans="1:7" ht="16.5" x14ac:dyDescent="0.25">
      <c r="A155" s="40"/>
      <c r="B155" s="40"/>
      <c r="C155" s="41"/>
      <c r="D155" s="40"/>
      <c r="E155" s="40"/>
      <c r="F155" s="40"/>
      <c r="G155" s="40"/>
    </row>
    <row r="156" spans="1:7" ht="16.5" x14ac:dyDescent="0.25">
      <c r="A156" s="40"/>
      <c r="B156" s="40"/>
      <c r="C156" s="41"/>
      <c r="D156" s="40"/>
      <c r="E156" s="40"/>
      <c r="F156" s="40"/>
      <c r="G156" s="40"/>
    </row>
  </sheetData>
  <sheetProtection algorithmName="SHA-512" hashValue="cTiKnLeCaHl/CiTXiIJCoXxjdEfidYUVB1NdnlV195MPSDX6942/3g1bbRKWSxFVJUmddk/Cr0mh/dinvP/p6w==" saltValue="nfe/l0xqaPYYxKjlLW1Fjg==" spinCount="100000" sheet="1" objects="1" scenarios="1" selectLockedCells="1"/>
  <mergeCells count="2">
    <mergeCell ref="A1:G1"/>
    <mergeCell ref="B154:F154"/>
  </mergeCells>
  <pageMargins left="0.7" right="0.7" top="0.75" bottom="0.75" header="0.3" footer="0.3"/>
  <pageSetup paperSize="17" scale="58" fitToHeight="0" orientation="portrait" r:id="rId1"/>
  <rowBreaks count="2" manualBreakCount="2">
    <brk id="67" max="6" man="1"/>
    <brk id="13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9689-3A4F-4196-A7E9-1B3929018653}">
  <sheetPr>
    <tabColor theme="8" tint="-0.499984740745262"/>
    <pageSetUpPr fitToPage="1"/>
  </sheetPr>
  <dimension ref="A1:G156"/>
  <sheetViews>
    <sheetView view="pageBreakPreview" zoomScaleNormal="100" zoomScaleSheetLayoutView="100" zoomScalePageLayoutView="55" workbookViewId="0">
      <selection activeCell="F152" sqref="F152"/>
    </sheetView>
  </sheetViews>
  <sheetFormatPr defaultRowHeight="15" x14ac:dyDescent="0.25"/>
  <cols>
    <col min="1" max="1" width="9.7109375" style="26" customWidth="1"/>
    <col min="2" max="2" width="15.7109375" style="26" customWidth="1"/>
    <col min="3" max="3" width="64" style="27" customWidth="1"/>
    <col min="4" max="4" width="14.7109375" style="26" customWidth="1"/>
    <col min="5" max="6" width="10.7109375" style="26" customWidth="1"/>
    <col min="7" max="7" width="25.7109375" style="176" customWidth="1"/>
  </cols>
  <sheetData>
    <row r="1" spans="1:7" ht="106.5" customHeight="1" thickBot="1" x14ac:dyDescent="0.3">
      <c r="A1" s="253" t="s">
        <v>244</v>
      </c>
      <c r="B1" s="254"/>
      <c r="C1" s="254"/>
      <c r="D1" s="254"/>
      <c r="E1" s="254"/>
      <c r="F1" s="254"/>
      <c r="G1" s="255"/>
    </row>
    <row r="2" spans="1:7" s="25" customFormat="1" ht="22.5" x14ac:dyDescent="0.2">
      <c r="A2" s="48" t="s">
        <v>57</v>
      </c>
      <c r="B2" s="49" t="str">
        <f>'[2]Original Items Condensed'!C8</f>
        <v>Code Number</v>
      </c>
      <c r="C2" s="49" t="s">
        <v>58</v>
      </c>
      <c r="D2" s="50" t="s">
        <v>59</v>
      </c>
      <c r="E2" s="50" t="s">
        <v>60</v>
      </c>
      <c r="F2" s="51" t="s">
        <v>61</v>
      </c>
      <c r="G2" s="174" t="s">
        <v>62</v>
      </c>
    </row>
    <row r="3" spans="1:7" s="25" customFormat="1" x14ac:dyDescent="0.25">
      <c r="A3" s="148">
        <v>1</v>
      </c>
      <c r="B3" s="142" t="s">
        <v>159</v>
      </c>
      <c r="C3" s="143" t="s">
        <v>160</v>
      </c>
      <c r="D3" s="144" t="s">
        <v>63</v>
      </c>
      <c r="E3" s="145">
        <v>0</v>
      </c>
      <c r="F3" s="178"/>
      <c r="G3" s="173">
        <f t="shared" ref="G3:G34" si="0">SUM(E3*F3)</f>
        <v>0</v>
      </c>
    </row>
    <row r="4" spans="1:7" s="25" customFormat="1" x14ac:dyDescent="0.25">
      <c r="A4" s="148">
        <v>2</v>
      </c>
      <c r="B4" s="142">
        <v>20100110</v>
      </c>
      <c r="C4" s="143" t="s">
        <v>161</v>
      </c>
      <c r="D4" s="144" t="s">
        <v>63</v>
      </c>
      <c r="E4" s="145">
        <v>44</v>
      </c>
      <c r="F4" s="179"/>
      <c r="G4" s="173">
        <f t="shared" si="0"/>
        <v>0</v>
      </c>
    </row>
    <row r="5" spans="1:7" s="25" customFormat="1" x14ac:dyDescent="0.25">
      <c r="A5" s="148">
        <v>3</v>
      </c>
      <c r="B5" s="142">
        <v>20100210</v>
      </c>
      <c r="C5" s="143" t="s">
        <v>162</v>
      </c>
      <c r="D5" s="144" t="s">
        <v>63</v>
      </c>
      <c r="E5" s="145">
        <v>0</v>
      </c>
      <c r="F5" s="179"/>
      <c r="G5" s="173">
        <f t="shared" si="0"/>
        <v>0</v>
      </c>
    </row>
    <row r="6" spans="1:7" s="25" customFormat="1" x14ac:dyDescent="0.25">
      <c r="A6" s="148">
        <v>4</v>
      </c>
      <c r="B6" s="142" t="s">
        <v>66</v>
      </c>
      <c r="C6" s="143" t="s">
        <v>67</v>
      </c>
      <c r="D6" s="144" t="s">
        <v>68</v>
      </c>
      <c r="E6" s="146">
        <v>2</v>
      </c>
      <c r="F6" s="179"/>
      <c r="G6" s="173">
        <f t="shared" si="0"/>
        <v>0</v>
      </c>
    </row>
    <row r="7" spans="1:7" s="25" customFormat="1" x14ac:dyDescent="0.25">
      <c r="A7" s="148">
        <v>5</v>
      </c>
      <c r="B7" s="142" t="s">
        <v>69</v>
      </c>
      <c r="C7" s="143" t="s">
        <v>163</v>
      </c>
      <c r="D7" s="144" t="s">
        <v>70</v>
      </c>
      <c r="E7" s="146">
        <v>0</v>
      </c>
      <c r="F7" s="179"/>
      <c r="G7" s="173">
        <f t="shared" si="0"/>
        <v>0</v>
      </c>
    </row>
    <row r="8" spans="1:7" s="25" customFormat="1" x14ac:dyDescent="0.25">
      <c r="A8" s="148">
        <v>6</v>
      </c>
      <c r="B8" s="142">
        <v>20200100</v>
      </c>
      <c r="C8" s="143" t="s">
        <v>64</v>
      </c>
      <c r="D8" s="144" t="s">
        <v>65</v>
      </c>
      <c r="E8" s="145">
        <v>1304</v>
      </c>
      <c r="F8" s="179"/>
      <c r="G8" s="173">
        <f t="shared" si="0"/>
        <v>0</v>
      </c>
    </row>
    <row r="9" spans="1:7" s="25" customFormat="1" x14ac:dyDescent="0.25">
      <c r="A9" s="148">
        <v>7</v>
      </c>
      <c r="B9" s="142">
        <v>20800150</v>
      </c>
      <c r="C9" s="143" t="s">
        <v>71</v>
      </c>
      <c r="D9" s="144" t="s">
        <v>65</v>
      </c>
      <c r="E9" s="141">
        <v>35</v>
      </c>
      <c r="F9" s="179"/>
      <c r="G9" s="173">
        <f t="shared" si="0"/>
        <v>0</v>
      </c>
    </row>
    <row r="10" spans="1:7" s="25" customFormat="1" x14ac:dyDescent="0.25">
      <c r="A10" s="148">
        <v>8</v>
      </c>
      <c r="B10" s="142" t="s">
        <v>164</v>
      </c>
      <c r="C10" s="143" t="s">
        <v>165</v>
      </c>
      <c r="D10" s="144" t="s">
        <v>65</v>
      </c>
      <c r="E10" s="145">
        <v>301</v>
      </c>
      <c r="F10" s="179"/>
      <c r="G10" s="173">
        <f t="shared" si="0"/>
        <v>0</v>
      </c>
    </row>
    <row r="11" spans="1:7" s="25" customFormat="1" x14ac:dyDescent="0.25">
      <c r="A11" s="148">
        <v>9</v>
      </c>
      <c r="B11" s="142">
        <v>21101615</v>
      </c>
      <c r="C11" s="143" t="s">
        <v>72</v>
      </c>
      <c r="D11" s="144" t="s">
        <v>73</v>
      </c>
      <c r="E11" s="145">
        <v>845</v>
      </c>
      <c r="F11" s="179"/>
      <c r="G11" s="173">
        <f t="shared" si="0"/>
        <v>0</v>
      </c>
    </row>
    <row r="12" spans="1:7" s="25" customFormat="1" x14ac:dyDescent="0.25">
      <c r="A12" s="148">
        <v>10</v>
      </c>
      <c r="B12" s="142" t="s">
        <v>75</v>
      </c>
      <c r="C12" s="143" t="s">
        <v>76</v>
      </c>
      <c r="D12" s="144" t="s">
        <v>73</v>
      </c>
      <c r="E12" s="145">
        <v>96</v>
      </c>
      <c r="F12" s="179"/>
      <c r="G12" s="173">
        <f t="shared" si="0"/>
        <v>0</v>
      </c>
    </row>
    <row r="13" spans="1:7" s="25" customFormat="1" x14ac:dyDescent="0.25">
      <c r="A13" s="148">
        <v>11</v>
      </c>
      <c r="B13" s="142">
        <v>25200110</v>
      </c>
      <c r="C13" s="143" t="s">
        <v>74</v>
      </c>
      <c r="D13" s="144" t="s">
        <v>73</v>
      </c>
      <c r="E13" s="141">
        <v>845</v>
      </c>
      <c r="F13" s="179"/>
      <c r="G13" s="173">
        <f t="shared" si="0"/>
        <v>0</v>
      </c>
    </row>
    <row r="14" spans="1:7" s="25" customFormat="1" ht="25.5" x14ac:dyDescent="0.25">
      <c r="A14" s="148">
        <v>12</v>
      </c>
      <c r="B14" s="142" t="s">
        <v>254</v>
      </c>
      <c r="C14" s="143" t="s">
        <v>255</v>
      </c>
      <c r="D14" s="144" t="s">
        <v>68</v>
      </c>
      <c r="E14" s="141">
        <v>4</v>
      </c>
      <c r="F14" s="179"/>
      <c r="G14" s="173">
        <f t="shared" si="0"/>
        <v>0</v>
      </c>
    </row>
    <row r="15" spans="1:7" s="25" customFormat="1" ht="19.5" customHeight="1" x14ac:dyDescent="0.25">
      <c r="A15" s="148">
        <v>13</v>
      </c>
      <c r="B15" s="142" t="s">
        <v>256</v>
      </c>
      <c r="C15" s="143" t="s">
        <v>257</v>
      </c>
      <c r="D15" s="144" t="s">
        <v>68</v>
      </c>
      <c r="E15" s="141">
        <v>12</v>
      </c>
      <c r="F15" s="179"/>
      <c r="G15" s="173">
        <f t="shared" si="0"/>
        <v>0</v>
      </c>
    </row>
    <row r="16" spans="1:7" s="25" customFormat="1" x14ac:dyDescent="0.25">
      <c r="A16" s="148">
        <v>14</v>
      </c>
      <c r="B16" s="142">
        <v>28000510</v>
      </c>
      <c r="C16" s="143" t="s">
        <v>77</v>
      </c>
      <c r="D16" s="144" t="s">
        <v>68</v>
      </c>
      <c r="E16" s="145">
        <v>4</v>
      </c>
      <c r="F16" s="179"/>
      <c r="G16" s="173">
        <f t="shared" si="0"/>
        <v>0</v>
      </c>
    </row>
    <row r="17" spans="1:7" s="25" customFormat="1" x14ac:dyDescent="0.25">
      <c r="A17" s="148">
        <v>15</v>
      </c>
      <c r="B17" s="142">
        <v>31101100</v>
      </c>
      <c r="C17" s="143" t="s">
        <v>167</v>
      </c>
      <c r="D17" s="144" t="s">
        <v>65</v>
      </c>
      <c r="E17" s="145">
        <v>480</v>
      </c>
      <c r="F17" s="179"/>
      <c r="G17" s="173">
        <f t="shared" si="0"/>
        <v>0</v>
      </c>
    </row>
    <row r="18" spans="1:7" s="25" customFormat="1" x14ac:dyDescent="0.25">
      <c r="A18" s="148">
        <v>16</v>
      </c>
      <c r="B18" s="142">
        <v>35300200</v>
      </c>
      <c r="C18" s="143" t="s">
        <v>78</v>
      </c>
      <c r="D18" s="144" t="s">
        <v>73</v>
      </c>
      <c r="E18" s="145">
        <v>0</v>
      </c>
      <c r="F18" s="179"/>
      <c r="G18" s="173">
        <f t="shared" si="0"/>
        <v>0</v>
      </c>
    </row>
    <row r="19" spans="1:7" s="25" customFormat="1" x14ac:dyDescent="0.25">
      <c r="A19" s="148">
        <v>17</v>
      </c>
      <c r="B19" s="142">
        <v>35300400</v>
      </c>
      <c r="C19" s="143" t="s">
        <v>258</v>
      </c>
      <c r="D19" s="144" t="s">
        <v>73</v>
      </c>
      <c r="E19" s="145">
        <v>1820</v>
      </c>
      <c r="F19" s="179"/>
      <c r="G19" s="173">
        <f t="shared" si="0"/>
        <v>0</v>
      </c>
    </row>
    <row r="20" spans="1:7" s="25" customFormat="1" x14ac:dyDescent="0.25">
      <c r="A20" s="148">
        <v>18</v>
      </c>
      <c r="B20" s="142">
        <v>40600290</v>
      </c>
      <c r="C20" s="143" t="s">
        <v>79</v>
      </c>
      <c r="D20" s="144" t="s">
        <v>80</v>
      </c>
      <c r="E20" s="145">
        <v>1498</v>
      </c>
      <c r="F20" s="179"/>
      <c r="G20" s="173">
        <f t="shared" si="0"/>
        <v>0</v>
      </c>
    </row>
    <row r="21" spans="1:7" s="25" customFormat="1" x14ac:dyDescent="0.25">
      <c r="A21" s="148">
        <v>19</v>
      </c>
      <c r="B21" s="142">
        <v>40600525</v>
      </c>
      <c r="C21" s="143" t="s">
        <v>168</v>
      </c>
      <c r="D21" s="144" t="s">
        <v>81</v>
      </c>
      <c r="E21" s="145">
        <v>3</v>
      </c>
      <c r="F21" s="179"/>
      <c r="G21" s="173">
        <f t="shared" si="0"/>
        <v>0</v>
      </c>
    </row>
    <row r="22" spans="1:7" s="25" customFormat="1" x14ac:dyDescent="0.25">
      <c r="A22" s="148">
        <v>20</v>
      </c>
      <c r="B22" s="142">
        <v>40600635</v>
      </c>
      <c r="C22" s="143" t="s">
        <v>82</v>
      </c>
      <c r="D22" s="144" t="s">
        <v>81</v>
      </c>
      <c r="E22" s="145">
        <v>180</v>
      </c>
      <c r="F22" s="179"/>
      <c r="G22" s="173">
        <f t="shared" si="0"/>
        <v>0</v>
      </c>
    </row>
    <row r="23" spans="1:7" s="25" customFormat="1" x14ac:dyDescent="0.25">
      <c r="A23" s="148">
        <v>21</v>
      </c>
      <c r="B23" s="142">
        <v>40604060</v>
      </c>
      <c r="C23" s="143" t="s">
        <v>169</v>
      </c>
      <c r="D23" s="144" t="s">
        <v>81</v>
      </c>
      <c r="E23" s="145">
        <v>244</v>
      </c>
      <c r="F23" s="179"/>
      <c r="G23" s="173">
        <f t="shared" si="0"/>
        <v>0</v>
      </c>
    </row>
    <row r="24" spans="1:7" s="25" customFormat="1" x14ac:dyDescent="0.25">
      <c r="A24" s="148">
        <v>22</v>
      </c>
      <c r="B24" s="142" t="s">
        <v>259</v>
      </c>
      <c r="C24" s="143" t="s">
        <v>260</v>
      </c>
      <c r="D24" s="144" t="s">
        <v>68</v>
      </c>
      <c r="E24" s="145">
        <v>0</v>
      </c>
      <c r="F24" s="179"/>
      <c r="G24" s="173">
        <f t="shared" si="0"/>
        <v>0</v>
      </c>
    </row>
    <row r="25" spans="1:7" s="25" customFormat="1" ht="18.75" customHeight="1" x14ac:dyDescent="0.25">
      <c r="A25" s="148">
        <v>23</v>
      </c>
      <c r="B25" s="142" t="s">
        <v>353</v>
      </c>
      <c r="C25" s="143" t="s">
        <v>354</v>
      </c>
      <c r="D25" s="144" t="s">
        <v>73</v>
      </c>
      <c r="E25" s="145">
        <v>554</v>
      </c>
      <c r="F25" s="179"/>
      <c r="G25" s="173">
        <f t="shared" si="0"/>
        <v>0</v>
      </c>
    </row>
    <row r="26" spans="1:7" s="25" customFormat="1" ht="25.5" x14ac:dyDescent="0.25">
      <c r="A26" s="148">
        <v>24</v>
      </c>
      <c r="B26" s="142">
        <v>42300400</v>
      </c>
      <c r="C26" s="143" t="s">
        <v>170</v>
      </c>
      <c r="D26" s="144" t="s">
        <v>73</v>
      </c>
      <c r="E26" s="145">
        <v>139</v>
      </c>
      <c r="F26" s="179"/>
      <c r="G26" s="173">
        <f t="shared" si="0"/>
        <v>0</v>
      </c>
    </row>
    <row r="27" spans="1:7" s="25" customFormat="1" x14ac:dyDescent="0.25">
      <c r="A27" s="148">
        <v>25</v>
      </c>
      <c r="B27" s="142" t="s">
        <v>84</v>
      </c>
      <c r="C27" s="143" t="s">
        <v>171</v>
      </c>
      <c r="D27" s="144" t="s">
        <v>85</v>
      </c>
      <c r="E27" s="141">
        <v>2011</v>
      </c>
      <c r="F27" s="179"/>
      <c r="G27" s="173">
        <f t="shared" si="0"/>
        <v>0</v>
      </c>
    </row>
    <row r="28" spans="1:7" s="25" customFormat="1" x14ac:dyDescent="0.25">
      <c r="A28" s="148">
        <v>26</v>
      </c>
      <c r="B28" s="142" t="s">
        <v>86</v>
      </c>
      <c r="C28" s="143" t="s">
        <v>172</v>
      </c>
      <c r="D28" s="144" t="s">
        <v>85</v>
      </c>
      <c r="E28" s="141">
        <v>816</v>
      </c>
      <c r="F28" s="179"/>
      <c r="G28" s="173">
        <f t="shared" si="0"/>
        <v>0</v>
      </c>
    </row>
    <row r="29" spans="1:7" s="25" customFormat="1" x14ac:dyDescent="0.25">
      <c r="A29" s="148">
        <v>27</v>
      </c>
      <c r="B29" s="142" t="s">
        <v>87</v>
      </c>
      <c r="C29" s="143" t="s">
        <v>173</v>
      </c>
      <c r="D29" s="144" t="s">
        <v>85</v>
      </c>
      <c r="E29" s="141">
        <v>643</v>
      </c>
      <c r="F29" s="179"/>
      <c r="G29" s="173">
        <f t="shared" si="0"/>
        <v>0</v>
      </c>
    </row>
    <row r="30" spans="1:7" s="25" customFormat="1" x14ac:dyDescent="0.25">
      <c r="A30" s="148">
        <v>28</v>
      </c>
      <c r="B30" s="142" t="s">
        <v>88</v>
      </c>
      <c r="C30" s="143" t="s">
        <v>174</v>
      </c>
      <c r="D30" s="144" t="s">
        <v>85</v>
      </c>
      <c r="E30" s="145">
        <v>60</v>
      </c>
      <c r="F30" s="179"/>
      <c r="G30" s="173">
        <f t="shared" si="0"/>
        <v>0</v>
      </c>
    </row>
    <row r="31" spans="1:7" s="25" customFormat="1" x14ac:dyDescent="0.25">
      <c r="A31" s="148">
        <v>29</v>
      </c>
      <c r="B31" s="142" t="s">
        <v>89</v>
      </c>
      <c r="C31" s="143" t="s">
        <v>90</v>
      </c>
      <c r="D31" s="144" t="s">
        <v>85</v>
      </c>
      <c r="E31" s="141">
        <v>114</v>
      </c>
      <c r="F31" s="179"/>
      <c r="G31" s="173">
        <f t="shared" si="0"/>
        <v>0</v>
      </c>
    </row>
    <row r="32" spans="1:7" s="25" customFormat="1" x14ac:dyDescent="0.25">
      <c r="A32" s="148">
        <v>30</v>
      </c>
      <c r="B32" s="142" t="s">
        <v>91</v>
      </c>
      <c r="C32" s="143" t="s">
        <v>92</v>
      </c>
      <c r="D32" s="144" t="s">
        <v>73</v>
      </c>
      <c r="E32" s="145">
        <v>294</v>
      </c>
      <c r="F32" s="179"/>
      <c r="G32" s="173">
        <f t="shared" si="0"/>
        <v>0</v>
      </c>
    </row>
    <row r="33" spans="1:7" s="25" customFormat="1" x14ac:dyDescent="0.25">
      <c r="A33" s="148">
        <v>31</v>
      </c>
      <c r="B33" s="142">
        <v>44000100</v>
      </c>
      <c r="C33" s="143" t="s">
        <v>93</v>
      </c>
      <c r="D33" s="144" t="s">
        <v>73</v>
      </c>
      <c r="E33" s="141">
        <v>2801</v>
      </c>
      <c r="F33" s="179"/>
      <c r="G33" s="173">
        <f t="shared" si="0"/>
        <v>0</v>
      </c>
    </row>
    <row r="34" spans="1:7" s="25" customFormat="1" x14ac:dyDescent="0.25">
      <c r="A34" s="148">
        <v>32</v>
      </c>
      <c r="B34" s="142">
        <v>44000300</v>
      </c>
      <c r="C34" s="143" t="s">
        <v>175</v>
      </c>
      <c r="D34" s="144" t="s">
        <v>70</v>
      </c>
      <c r="E34" s="141">
        <v>227</v>
      </c>
      <c r="F34" s="179"/>
      <c r="G34" s="173">
        <f t="shared" si="0"/>
        <v>0</v>
      </c>
    </row>
    <row r="35" spans="1:7" s="25" customFormat="1" x14ac:dyDescent="0.25">
      <c r="A35" s="148">
        <v>33</v>
      </c>
      <c r="B35" s="142">
        <v>44000500</v>
      </c>
      <c r="C35" s="143" t="s">
        <v>94</v>
      </c>
      <c r="D35" s="144" t="s">
        <v>70</v>
      </c>
      <c r="E35" s="141">
        <v>208</v>
      </c>
      <c r="F35" s="179"/>
      <c r="G35" s="173">
        <f t="shared" ref="G35:G66" si="1">SUM(E35*F35)</f>
        <v>0</v>
      </c>
    </row>
    <row r="36" spans="1:7" s="25" customFormat="1" x14ac:dyDescent="0.25">
      <c r="A36" s="148">
        <v>34</v>
      </c>
      <c r="B36" s="142">
        <v>44000600</v>
      </c>
      <c r="C36" s="143" t="s">
        <v>177</v>
      </c>
      <c r="D36" s="144" t="s">
        <v>85</v>
      </c>
      <c r="E36" s="141">
        <v>2786</v>
      </c>
      <c r="F36" s="179"/>
      <c r="G36" s="173">
        <f t="shared" si="1"/>
        <v>0</v>
      </c>
    </row>
    <row r="37" spans="1:7" s="25" customFormat="1" x14ac:dyDescent="0.25">
      <c r="A37" s="148">
        <v>35</v>
      </c>
      <c r="B37" s="142" t="s">
        <v>263</v>
      </c>
      <c r="C37" s="143" t="s">
        <v>95</v>
      </c>
      <c r="D37" s="144" t="s">
        <v>70</v>
      </c>
      <c r="E37" s="141">
        <v>508</v>
      </c>
      <c r="F37" s="179"/>
      <c r="G37" s="173">
        <f t="shared" si="1"/>
        <v>0</v>
      </c>
    </row>
    <row r="38" spans="1:7" s="25" customFormat="1" x14ac:dyDescent="0.25">
      <c r="A38" s="148">
        <v>36</v>
      </c>
      <c r="B38" s="142">
        <v>54248510</v>
      </c>
      <c r="C38" s="143" t="s">
        <v>178</v>
      </c>
      <c r="D38" s="144" t="s">
        <v>65</v>
      </c>
      <c r="E38" s="141">
        <v>0</v>
      </c>
      <c r="F38" s="179"/>
      <c r="G38" s="173">
        <f t="shared" si="1"/>
        <v>0</v>
      </c>
    </row>
    <row r="39" spans="1:7" s="25" customFormat="1" ht="25.5" x14ac:dyDescent="0.25">
      <c r="A39" s="148">
        <v>37</v>
      </c>
      <c r="B39" s="142" t="s">
        <v>264</v>
      </c>
      <c r="C39" s="143" t="s">
        <v>265</v>
      </c>
      <c r="D39" s="144" t="s">
        <v>70</v>
      </c>
      <c r="E39" s="141">
        <v>0</v>
      </c>
      <c r="F39" s="179"/>
      <c r="G39" s="173">
        <f t="shared" si="1"/>
        <v>0</v>
      </c>
    </row>
    <row r="40" spans="1:7" s="25" customFormat="1" x14ac:dyDescent="0.25">
      <c r="A40" s="148">
        <v>38</v>
      </c>
      <c r="B40" s="142" t="s">
        <v>266</v>
      </c>
      <c r="C40" s="143" t="s">
        <v>267</v>
      </c>
      <c r="D40" s="144" t="s">
        <v>70</v>
      </c>
      <c r="E40" s="141">
        <v>40</v>
      </c>
      <c r="F40" s="179"/>
      <c r="G40" s="173">
        <f t="shared" si="1"/>
        <v>0</v>
      </c>
    </row>
    <row r="41" spans="1:7" s="25" customFormat="1" ht="25.5" x14ac:dyDescent="0.25">
      <c r="A41" s="148">
        <v>39</v>
      </c>
      <c r="B41" s="142" t="s">
        <v>96</v>
      </c>
      <c r="C41" s="143" t="s">
        <v>97</v>
      </c>
      <c r="D41" s="144" t="s">
        <v>70</v>
      </c>
      <c r="E41" s="141">
        <v>0</v>
      </c>
      <c r="F41" s="179"/>
      <c r="G41" s="173">
        <f t="shared" si="1"/>
        <v>0</v>
      </c>
    </row>
    <row r="42" spans="1:7" s="25" customFormat="1" ht="25.5" x14ac:dyDescent="0.25">
      <c r="A42" s="148">
        <v>40</v>
      </c>
      <c r="B42" s="142" t="s">
        <v>98</v>
      </c>
      <c r="C42" s="143" t="s">
        <v>99</v>
      </c>
      <c r="D42" s="144" t="s">
        <v>70</v>
      </c>
      <c r="E42" s="141">
        <v>0</v>
      </c>
      <c r="F42" s="179"/>
      <c r="G42" s="173">
        <f t="shared" si="1"/>
        <v>0</v>
      </c>
    </row>
    <row r="43" spans="1:7" s="25" customFormat="1" x14ac:dyDescent="0.25">
      <c r="A43" s="148">
        <v>41</v>
      </c>
      <c r="B43" s="142" t="s">
        <v>100</v>
      </c>
      <c r="C43" s="143" t="s">
        <v>101</v>
      </c>
      <c r="D43" s="144" t="s">
        <v>70</v>
      </c>
      <c r="E43" s="145">
        <v>45</v>
      </c>
      <c r="F43" s="179"/>
      <c r="G43" s="173">
        <f t="shared" si="1"/>
        <v>0</v>
      </c>
    </row>
    <row r="44" spans="1:7" s="25" customFormat="1" x14ac:dyDescent="0.25">
      <c r="A44" s="148">
        <v>42</v>
      </c>
      <c r="B44" s="142" t="s">
        <v>268</v>
      </c>
      <c r="C44" s="143" t="s">
        <v>269</v>
      </c>
      <c r="D44" s="144" t="s">
        <v>70</v>
      </c>
      <c r="E44" s="145">
        <v>0</v>
      </c>
      <c r="F44" s="179"/>
      <c r="G44" s="173">
        <f t="shared" si="1"/>
        <v>0</v>
      </c>
    </row>
    <row r="45" spans="1:7" s="25" customFormat="1" x14ac:dyDescent="0.25">
      <c r="A45" s="148">
        <v>43</v>
      </c>
      <c r="B45" s="142" t="s">
        <v>270</v>
      </c>
      <c r="C45" s="143" t="s">
        <v>271</v>
      </c>
      <c r="D45" s="144" t="s">
        <v>70</v>
      </c>
      <c r="E45" s="145">
        <v>0</v>
      </c>
      <c r="F45" s="179"/>
      <c r="G45" s="173">
        <f t="shared" si="1"/>
        <v>0</v>
      </c>
    </row>
    <row r="46" spans="1:7" s="25" customFormat="1" x14ac:dyDescent="0.25">
      <c r="A46" s="148">
        <v>44</v>
      </c>
      <c r="B46" s="142" t="s">
        <v>179</v>
      </c>
      <c r="C46" s="143" t="s">
        <v>180</v>
      </c>
      <c r="D46" s="144" t="s">
        <v>70</v>
      </c>
      <c r="E46" s="145">
        <v>0</v>
      </c>
      <c r="F46" s="179"/>
      <c r="G46" s="173">
        <f t="shared" si="1"/>
        <v>0</v>
      </c>
    </row>
    <row r="47" spans="1:7" s="25" customFormat="1" x14ac:dyDescent="0.25">
      <c r="A47" s="148">
        <v>45</v>
      </c>
      <c r="B47" s="142" t="s">
        <v>272</v>
      </c>
      <c r="C47" s="143" t="s">
        <v>273</v>
      </c>
      <c r="D47" s="144" t="s">
        <v>70</v>
      </c>
      <c r="E47" s="145">
        <v>0</v>
      </c>
      <c r="F47" s="179"/>
      <c r="G47" s="173">
        <f t="shared" si="1"/>
        <v>0</v>
      </c>
    </row>
    <row r="48" spans="1:7" s="25" customFormat="1" x14ac:dyDescent="0.25">
      <c r="A48" s="148">
        <v>46</v>
      </c>
      <c r="B48" s="142" t="s">
        <v>181</v>
      </c>
      <c r="C48" s="143" t="s">
        <v>182</v>
      </c>
      <c r="D48" s="144" t="s">
        <v>70</v>
      </c>
      <c r="E48" s="145">
        <v>0</v>
      </c>
      <c r="F48" s="179"/>
      <c r="G48" s="173">
        <f t="shared" si="1"/>
        <v>0</v>
      </c>
    </row>
    <row r="49" spans="1:7" s="25" customFormat="1" x14ac:dyDescent="0.25">
      <c r="A49" s="148">
        <v>47</v>
      </c>
      <c r="B49" s="142" t="s">
        <v>183</v>
      </c>
      <c r="C49" s="143" t="s">
        <v>184</v>
      </c>
      <c r="D49" s="144" t="s">
        <v>70</v>
      </c>
      <c r="E49" s="145">
        <v>0</v>
      </c>
      <c r="F49" s="179"/>
      <c r="G49" s="173">
        <f t="shared" si="1"/>
        <v>0</v>
      </c>
    </row>
    <row r="50" spans="1:7" s="25" customFormat="1" x14ac:dyDescent="0.25">
      <c r="A50" s="148">
        <v>48</v>
      </c>
      <c r="B50" s="142" t="s">
        <v>274</v>
      </c>
      <c r="C50" s="143" t="s">
        <v>275</v>
      </c>
      <c r="D50" s="144" t="s">
        <v>70</v>
      </c>
      <c r="E50" s="145">
        <v>0</v>
      </c>
      <c r="F50" s="179"/>
      <c r="G50" s="173">
        <f t="shared" si="1"/>
        <v>0</v>
      </c>
    </row>
    <row r="51" spans="1:7" s="25" customFormat="1" x14ac:dyDescent="0.25">
      <c r="A51" s="148">
        <v>49</v>
      </c>
      <c r="B51" s="142" t="s">
        <v>276</v>
      </c>
      <c r="C51" s="143" t="s">
        <v>277</v>
      </c>
      <c r="D51" s="144" t="s">
        <v>70</v>
      </c>
      <c r="E51" s="145">
        <v>0</v>
      </c>
      <c r="F51" s="180"/>
      <c r="G51" s="173">
        <f t="shared" si="1"/>
        <v>0</v>
      </c>
    </row>
    <row r="52" spans="1:7" s="25" customFormat="1" x14ac:dyDescent="0.25">
      <c r="A52" s="148">
        <v>50</v>
      </c>
      <c r="B52" s="142" t="s">
        <v>156</v>
      </c>
      <c r="C52" s="143" t="s">
        <v>157</v>
      </c>
      <c r="D52" s="144" t="s">
        <v>70</v>
      </c>
      <c r="E52" s="145">
        <v>45</v>
      </c>
      <c r="F52" s="181"/>
      <c r="G52" s="173">
        <f t="shared" si="1"/>
        <v>0</v>
      </c>
    </row>
    <row r="53" spans="1:7" s="25" customFormat="1" x14ac:dyDescent="0.25">
      <c r="A53" s="148">
        <v>51</v>
      </c>
      <c r="B53" s="142" t="s">
        <v>102</v>
      </c>
      <c r="C53" s="143" t="s">
        <v>103</v>
      </c>
      <c r="D53" s="144" t="s">
        <v>70</v>
      </c>
      <c r="E53" s="145">
        <v>3030</v>
      </c>
      <c r="F53" s="181"/>
      <c r="G53" s="173">
        <f t="shared" si="1"/>
        <v>0</v>
      </c>
    </row>
    <row r="54" spans="1:7" s="25" customFormat="1" x14ac:dyDescent="0.25">
      <c r="A54" s="148">
        <v>52</v>
      </c>
      <c r="B54" s="142">
        <v>56100015</v>
      </c>
      <c r="C54" s="143" t="s">
        <v>185</v>
      </c>
      <c r="D54" s="144" t="s">
        <v>68</v>
      </c>
      <c r="E54" s="161">
        <v>1</v>
      </c>
      <c r="F54" s="181"/>
      <c r="G54" s="173">
        <f t="shared" si="1"/>
        <v>0</v>
      </c>
    </row>
    <row r="55" spans="1:7" s="25" customFormat="1" x14ac:dyDescent="0.25">
      <c r="A55" s="148">
        <v>53</v>
      </c>
      <c r="B55" s="142">
        <v>56100020</v>
      </c>
      <c r="C55" s="162" t="s">
        <v>186</v>
      </c>
      <c r="D55" s="142" t="s">
        <v>68</v>
      </c>
      <c r="E55" s="161">
        <v>2</v>
      </c>
      <c r="F55" s="181"/>
      <c r="G55" s="173">
        <f t="shared" si="1"/>
        <v>0</v>
      </c>
    </row>
    <row r="56" spans="1:7" s="25" customFormat="1" x14ac:dyDescent="0.25">
      <c r="A56" s="148">
        <v>54</v>
      </c>
      <c r="B56" s="142">
        <v>56100055</v>
      </c>
      <c r="C56" s="162" t="s">
        <v>278</v>
      </c>
      <c r="D56" s="142" t="s">
        <v>68</v>
      </c>
      <c r="E56" s="161">
        <v>0</v>
      </c>
      <c r="F56" s="181"/>
      <c r="G56" s="173">
        <f t="shared" si="1"/>
        <v>0</v>
      </c>
    </row>
    <row r="57" spans="1:7" s="25" customFormat="1" x14ac:dyDescent="0.25">
      <c r="A57" s="148">
        <v>55</v>
      </c>
      <c r="B57" s="142">
        <v>56100065</v>
      </c>
      <c r="C57" s="162" t="s">
        <v>279</v>
      </c>
      <c r="D57" s="142" t="s">
        <v>68</v>
      </c>
      <c r="E57" s="161">
        <v>0</v>
      </c>
      <c r="F57" s="181"/>
      <c r="G57" s="173">
        <f t="shared" si="1"/>
        <v>0</v>
      </c>
    </row>
    <row r="58" spans="1:7" s="25" customFormat="1" x14ac:dyDescent="0.25">
      <c r="A58" s="148">
        <v>56</v>
      </c>
      <c r="B58" s="142">
        <v>56103000</v>
      </c>
      <c r="C58" s="162" t="s">
        <v>187</v>
      </c>
      <c r="D58" s="142" t="s">
        <v>70</v>
      </c>
      <c r="E58" s="163">
        <v>40</v>
      </c>
      <c r="F58" s="181"/>
      <c r="G58" s="173">
        <f t="shared" si="1"/>
        <v>0</v>
      </c>
    </row>
    <row r="59" spans="1:7" s="25" customFormat="1" x14ac:dyDescent="0.25">
      <c r="A59" s="148">
        <v>57</v>
      </c>
      <c r="B59" s="164" t="s">
        <v>280</v>
      </c>
      <c r="C59" s="165" t="s">
        <v>281</v>
      </c>
      <c r="D59" s="154" t="s">
        <v>70</v>
      </c>
      <c r="E59" s="163">
        <v>649</v>
      </c>
      <c r="F59" s="181"/>
      <c r="G59" s="173">
        <f t="shared" si="1"/>
        <v>0</v>
      </c>
    </row>
    <row r="60" spans="1:7" s="25" customFormat="1" x14ac:dyDescent="0.25">
      <c r="A60" s="148">
        <v>58</v>
      </c>
      <c r="B60" s="164" t="s">
        <v>282</v>
      </c>
      <c r="C60" s="165" t="s">
        <v>283</v>
      </c>
      <c r="D60" s="154" t="s">
        <v>70</v>
      </c>
      <c r="E60" s="163">
        <v>0</v>
      </c>
      <c r="F60" s="181"/>
      <c r="G60" s="173">
        <f t="shared" si="1"/>
        <v>0</v>
      </c>
    </row>
    <row r="61" spans="1:7" s="25" customFormat="1" x14ac:dyDescent="0.25">
      <c r="A61" s="148">
        <v>59</v>
      </c>
      <c r="B61" s="164" t="s">
        <v>284</v>
      </c>
      <c r="C61" s="165" t="s">
        <v>285</v>
      </c>
      <c r="D61" s="154" t="s">
        <v>68</v>
      </c>
      <c r="E61" s="163">
        <v>3</v>
      </c>
      <c r="F61" s="181"/>
      <c r="G61" s="173">
        <f t="shared" si="1"/>
        <v>0</v>
      </c>
    </row>
    <row r="62" spans="1:7" s="25" customFormat="1" x14ac:dyDescent="0.25">
      <c r="A62" s="148">
        <v>60</v>
      </c>
      <c r="B62" s="154" t="s">
        <v>286</v>
      </c>
      <c r="C62" s="165" t="s">
        <v>287</v>
      </c>
      <c r="D62" s="154" t="s">
        <v>68</v>
      </c>
      <c r="E62" s="163">
        <v>0</v>
      </c>
      <c r="F62" s="181"/>
      <c r="G62" s="173">
        <f t="shared" si="1"/>
        <v>0</v>
      </c>
    </row>
    <row r="63" spans="1:7" s="25" customFormat="1" x14ac:dyDescent="0.25">
      <c r="A63" s="148">
        <v>61</v>
      </c>
      <c r="B63" s="154">
        <v>56109418</v>
      </c>
      <c r="C63" s="165" t="s">
        <v>188</v>
      </c>
      <c r="D63" s="154" t="s">
        <v>68</v>
      </c>
      <c r="E63" s="163">
        <v>6</v>
      </c>
      <c r="F63" s="181"/>
      <c r="G63" s="173">
        <f t="shared" si="1"/>
        <v>0</v>
      </c>
    </row>
    <row r="64" spans="1:7" s="25" customFormat="1" x14ac:dyDescent="0.25">
      <c r="A64" s="148">
        <v>62</v>
      </c>
      <c r="B64" s="154">
        <v>56109400</v>
      </c>
      <c r="C64" s="165" t="s">
        <v>288</v>
      </c>
      <c r="D64" s="154" t="s">
        <v>68</v>
      </c>
      <c r="E64" s="163">
        <v>0</v>
      </c>
      <c r="F64" s="181"/>
      <c r="G64" s="173">
        <f t="shared" si="1"/>
        <v>0</v>
      </c>
    </row>
    <row r="65" spans="1:7" s="25" customFormat="1" x14ac:dyDescent="0.25">
      <c r="A65" s="148">
        <v>63</v>
      </c>
      <c r="B65" s="154">
        <v>56109408</v>
      </c>
      <c r="C65" s="165" t="s">
        <v>289</v>
      </c>
      <c r="D65" s="154" t="s">
        <v>68</v>
      </c>
      <c r="E65" s="161">
        <v>2</v>
      </c>
      <c r="F65" s="181"/>
      <c r="G65" s="173">
        <f t="shared" si="1"/>
        <v>0</v>
      </c>
    </row>
    <row r="66" spans="1:7" s="25" customFormat="1" x14ac:dyDescent="0.25">
      <c r="A66" s="148">
        <v>64</v>
      </c>
      <c r="B66" s="142">
        <v>56109420</v>
      </c>
      <c r="C66" s="162" t="s">
        <v>189</v>
      </c>
      <c r="D66" s="142" t="s">
        <v>68</v>
      </c>
      <c r="E66" s="161">
        <v>6</v>
      </c>
      <c r="F66" s="181"/>
      <c r="G66" s="173">
        <f t="shared" si="1"/>
        <v>0</v>
      </c>
    </row>
    <row r="67" spans="1:7" s="25" customFormat="1" x14ac:dyDescent="0.25">
      <c r="A67" s="148">
        <v>65</v>
      </c>
      <c r="B67" s="142">
        <v>56109424</v>
      </c>
      <c r="C67" s="162" t="s">
        <v>290</v>
      </c>
      <c r="D67" s="142" t="s">
        <v>68</v>
      </c>
      <c r="E67" s="161">
        <v>0</v>
      </c>
      <c r="F67" s="181"/>
      <c r="G67" s="173">
        <f t="shared" ref="G67:G98" si="2">SUM(E67*F67)</f>
        <v>0</v>
      </c>
    </row>
    <row r="68" spans="1:7" s="25" customFormat="1" x14ac:dyDescent="0.25">
      <c r="A68" s="148">
        <v>66</v>
      </c>
      <c r="B68" s="142">
        <v>56200300</v>
      </c>
      <c r="C68" s="162" t="s">
        <v>190</v>
      </c>
      <c r="D68" s="142" t="s">
        <v>70</v>
      </c>
      <c r="E68" s="161">
        <v>0</v>
      </c>
      <c r="F68" s="181"/>
      <c r="G68" s="173">
        <f t="shared" si="2"/>
        <v>0</v>
      </c>
    </row>
    <row r="69" spans="1:7" s="25" customFormat="1" x14ac:dyDescent="0.25">
      <c r="A69" s="148">
        <v>67</v>
      </c>
      <c r="B69" s="142" t="s">
        <v>291</v>
      </c>
      <c r="C69" s="162" t="s">
        <v>292</v>
      </c>
      <c r="D69" s="142" t="s">
        <v>68</v>
      </c>
      <c r="E69" s="161">
        <v>2</v>
      </c>
      <c r="F69" s="181"/>
      <c r="G69" s="173">
        <f t="shared" si="2"/>
        <v>0</v>
      </c>
    </row>
    <row r="70" spans="1:7" s="25" customFormat="1" x14ac:dyDescent="0.25">
      <c r="A70" s="148">
        <v>68</v>
      </c>
      <c r="B70" s="142" t="s">
        <v>293</v>
      </c>
      <c r="C70" s="162" t="s">
        <v>294</v>
      </c>
      <c r="D70" s="142" t="s">
        <v>68</v>
      </c>
      <c r="E70" s="161">
        <v>2</v>
      </c>
      <c r="F70" s="181"/>
      <c r="G70" s="173">
        <f t="shared" si="2"/>
        <v>0</v>
      </c>
    </row>
    <row r="71" spans="1:7" s="25" customFormat="1" x14ac:dyDescent="0.25">
      <c r="A71" s="148">
        <v>69</v>
      </c>
      <c r="B71" s="142">
        <v>56400700</v>
      </c>
      <c r="C71" s="162" t="s">
        <v>192</v>
      </c>
      <c r="D71" s="142" t="s">
        <v>68</v>
      </c>
      <c r="E71" s="161">
        <v>0</v>
      </c>
      <c r="F71" s="181"/>
      <c r="G71" s="173">
        <f t="shared" si="2"/>
        <v>0</v>
      </c>
    </row>
    <row r="72" spans="1:7" s="25" customFormat="1" x14ac:dyDescent="0.25">
      <c r="A72" s="148">
        <v>70</v>
      </c>
      <c r="B72" s="142" t="s">
        <v>295</v>
      </c>
      <c r="C72" s="162" t="s">
        <v>296</v>
      </c>
      <c r="D72" s="142" t="s">
        <v>68</v>
      </c>
      <c r="E72" s="161">
        <v>3</v>
      </c>
      <c r="F72" s="181"/>
      <c r="G72" s="173">
        <f t="shared" si="2"/>
        <v>0</v>
      </c>
    </row>
    <row r="73" spans="1:7" s="25" customFormat="1" x14ac:dyDescent="0.25">
      <c r="A73" s="148">
        <v>71</v>
      </c>
      <c r="B73" s="142" t="s">
        <v>297</v>
      </c>
      <c r="C73" s="162" t="s">
        <v>202</v>
      </c>
      <c r="D73" s="142" t="s">
        <v>68</v>
      </c>
      <c r="E73" s="161">
        <v>1</v>
      </c>
      <c r="F73" s="181"/>
      <c r="G73" s="173">
        <f t="shared" si="2"/>
        <v>0</v>
      </c>
    </row>
    <row r="74" spans="1:7" s="25" customFormat="1" x14ac:dyDescent="0.25">
      <c r="A74" s="148">
        <v>72</v>
      </c>
      <c r="B74" s="142" t="s">
        <v>298</v>
      </c>
      <c r="C74" s="162" t="s">
        <v>195</v>
      </c>
      <c r="D74" s="142" t="s">
        <v>68</v>
      </c>
      <c r="E74" s="161">
        <v>0</v>
      </c>
      <c r="F74" s="181"/>
      <c r="G74" s="173">
        <f t="shared" si="2"/>
        <v>0</v>
      </c>
    </row>
    <row r="75" spans="1:7" s="25" customFormat="1" x14ac:dyDescent="0.25">
      <c r="A75" s="148">
        <v>73</v>
      </c>
      <c r="B75" s="142" t="s">
        <v>194</v>
      </c>
      <c r="C75" s="162" t="s">
        <v>299</v>
      </c>
      <c r="D75" s="142" t="s">
        <v>68</v>
      </c>
      <c r="E75" s="161">
        <v>0</v>
      </c>
      <c r="F75" s="181"/>
      <c r="G75" s="173">
        <f t="shared" si="2"/>
        <v>0</v>
      </c>
    </row>
    <row r="76" spans="1:7" s="25" customFormat="1" x14ac:dyDescent="0.25">
      <c r="A76" s="148">
        <v>74</v>
      </c>
      <c r="B76" s="142" t="s">
        <v>196</v>
      </c>
      <c r="C76" s="162" t="s">
        <v>300</v>
      </c>
      <c r="D76" s="142" t="s">
        <v>68</v>
      </c>
      <c r="E76" s="161">
        <v>1</v>
      </c>
      <c r="F76" s="181"/>
      <c r="G76" s="173">
        <f t="shared" si="2"/>
        <v>0</v>
      </c>
    </row>
    <row r="77" spans="1:7" s="25" customFormat="1" x14ac:dyDescent="0.25">
      <c r="A77" s="148">
        <v>75</v>
      </c>
      <c r="B77" s="142" t="s">
        <v>197</v>
      </c>
      <c r="C77" s="162" t="s">
        <v>198</v>
      </c>
      <c r="D77" s="142" t="s">
        <v>68</v>
      </c>
      <c r="E77" s="161">
        <v>0</v>
      </c>
      <c r="F77" s="181"/>
      <c r="G77" s="173">
        <f t="shared" si="2"/>
        <v>0</v>
      </c>
    </row>
    <row r="78" spans="1:7" s="25" customFormat="1" x14ac:dyDescent="0.25">
      <c r="A78" s="148">
        <v>76</v>
      </c>
      <c r="B78" s="142" t="s">
        <v>301</v>
      </c>
      <c r="C78" s="162" t="s">
        <v>199</v>
      </c>
      <c r="D78" s="142" t="s">
        <v>68</v>
      </c>
      <c r="E78" s="161">
        <v>2</v>
      </c>
      <c r="F78" s="181"/>
      <c r="G78" s="173">
        <f t="shared" si="2"/>
        <v>0</v>
      </c>
    </row>
    <row r="79" spans="1:7" s="25" customFormat="1" x14ac:dyDescent="0.25">
      <c r="A79" s="148">
        <v>77</v>
      </c>
      <c r="B79" s="142" t="s">
        <v>301</v>
      </c>
      <c r="C79" s="162" t="s">
        <v>200</v>
      </c>
      <c r="D79" s="142" t="s">
        <v>68</v>
      </c>
      <c r="E79" s="161">
        <v>1</v>
      </c>
      <c r="F79" s="181"/>
      <c r="G79" s="173">
        <f t="shared" si="2"/>
        <v>0</v>
      </c>
    </row>
    <row r="80" spans="1:7" s="25" customFormat="1" x14ac:dyDescent="0.25">
      <c r="A80" s="148">
        <v>78</v>
      </c>
      <c r="B80" s="142" t="s">
        <v>301</v>
      </c>
      <c r="C80" s="162" t="s">
        <v>201</v>
      </c>
      <c r="D80" s="142" t="s">
        <v>68</v>
      </c>
      <c r="E80" s="161">
        <v>1</v>
      </c>
      <c r="F80" s="181"/>
      <c r="G80" s="173">
        <f t="shared" si="2"/>
        <v>0</v>
      </c>
    </row>
    <row r="81" spans="1:7" s="25" customFormat="1" x14ac:dyDescent="0.25">
      <c r="A81" s="148">
        <v>79</v>
      </c>
      <c r="B81" s="142" t="s">
        <v>302</v>
      </c>
      <c r="C81" s="162" t="s">
        <v>355</v>
      </c>
      <c r="D81" s="142" t="s">
        <v>68</v>
      </c>
      <c r="E81" s="161">
        <v>0</v>
      </c>
      <c r="F81" s="181"/>
      <c r="G81" s="173">
        <f t="shared" si="2"/>
        <v>0</v>
      </c>
    </row>
    <row r="82" spans="1:7" s="25" customFormat="1" x14ac:dyDescent="0.25">
      <c r="A82" s="148">
        <v>80</v>
      </c>
      <c r="B82" s="142" t="s">
        <v>301</v>
      </c>
      <c r="C82" s="162" t="s">
        <v>304</v>
      </c>
      <c r="D82" s="142" t="s">
        <v>70</v>
      </c>
      <c r="E82" s="161">
        <v>22</v>
      </c>
      <c r="F82" s="181"/>
      <c r="G82" s="173">
        <f t="shared" si="2"/>
        <v>0</v>
      </c>
    </row>
    <row r="83" spans="1:7" s="25" customFormat="1" x14ac:dyDescent="0.25">
      <c r="A83" s="148">
        <v>81</v>
      </c>
      <c r="B83" s="142" t="s">
        <v>305</v>
      </c>
      <c r="C83" s="162" t="s">
        <v>306</v>
      </c>
      <c r="D83" s="142" t="s">
        <v>68</v>
      </c>
      <c r="E83" s="166">
        <v>1</v>
      </c>
      <c r="F83" s="181"/>
      <c r="G83" s="173">
        <f t="shared" si="2"/>
        <v>0</v>
      </c>
    </row>
    <row r="84" spans="1:7" s="25" customFormat="1" x14ac:dyDescent="0.25">
      <c r="A84" s="148">
        <v>82</v>
      </c>
      <c r="B84" s="153" t="s">
        <v>104</v>
      </c>
      <c r="C84" s="167" t="s">
        <v>204</v>
      </c>
      <c r="D84" s="153" t="s">
        <v>68</v>
      </c>
      <c r="E84" s="161">
        <v>4</v>
      </c>
      <c r="F84" s="181"/>
      <c r="G84" s="173">
        <f t="shared" si="2"/>
        <v>0</v>
      </c>
    </row>
    <row r="85" spans="1:7" s="25" customFormat="1" ht="25.5" x14ac:dyDescent="0.25">
      <c r="A85" s="148">
        <v>83</v>
      </c>
      <c r="B85" s="142" t="s">
        <v>307</v>
      </c>
      <c r="C85" s="143" t="s">
        <v>308</v>
      </c>
      <c r="D85" s="144" t="s">
        <v>68</v>
      </c>
      <c r="E85" s="161">
        <v>0</v>
      </c>
      <c r="F85" s="181"/>
      <c r="G85" s="173">
        <f t="shared" si="2"/>
        <v>0</v>
      </c>
    </row>
    <row r="86" spans="1:7" s="25" customFormat="1" ht="25.5" x14ac:dyDescent="0.25">
      <c r="A86" s="148">
        <v>84</v>
      </c>
      <c r="B86" s="142" t="s">
        <v>309</v>
      </c>
      <c r="C86" s="143" t="s">
        <v>310</v>
      </c>
      <c r="D86" s="144" t="s">
        <v>68</v>
      </c>
      <c r="E86" s="161">
        <v>0</v>
      </c>
      <c r="F86" s="181"/>
      <c r="G86" s="173">
        <f t="shared" si="2"/>
        <v>0</v>
      </c>
    </row>
    <row r="87" spans="1:7" s="25" customFormat="1" ht="25.5" x14ac:dyDescent="0.25">
      <c r="A87" s="148">
        <v>85</v>
      </c>
      <c r="B87" s="142" t="s">
        <v>311</v>
      </c>
      <c r="C87" s="143" t="s">
        <v>193</v>
      </c>
      <c r="D87" s="144" t="s">
        <v>68</v>
      </c>
      <c r="E87" s="161">
        <v>3</v>
      </c>
      <c r="F87" s="181"/>
      <c r="G87" s="173">
        <f t="shared" si="2"/>
        <v>0</v>
      </c>
    </row>
    <row r="88" spans="1:7" s="25" customFormat="1" x14ac:dyDescent="0.25">
      <c r="A88" s="148">
        <v>86</v>
      </c>
      <c r="B88" s="142" t="s">
        <v>209</v>
      </c>
      <c r="C88" s="162" t="s">
        <v>210</v>
      </c>
      <c r="D88" s="142" t="s">
        <v>68</v>
      </c>
      <c r="E88" s="141">
        <v>0</v>
      </c>
      <c r="F88" s="181"/>
      <c r="G88" s="173">
        <f t="shared" si="2"/>
        <v>0</v>
      </c>
    </row>
    <row r="89" spans="1:7" s="25" customFormat="1" x14ac:dyDescent="0.25">
      <c r="A89" s="148">
        <v>87</v>
      </c>
      <c r="B89" s="142" t="s">
        <v>312</v>
      </c>
      <c r="C89" s="143" t="s">
        <v>313</v>
      </c>
      <c r="D89" s="144" t="s">
        <v>68</v>
      </c>
      <c r="E89" s="141">
        <v>0</v>
      </c>
      <c r="F89" s="181"/>
      <c r="G89" s="173">
        <f t="shared" si="2"/>
        <v>0</v>
      </c>
    </row>
    <row r="90" spans="1:7" s="25" customFormat="1" ht="25.5" x14ac:dyDescent="0.25">
      <c r="A90" s="148">
        <v>88</v>
      </c>
      <c r="B90" s="142" t="s">
        <v>211</v>
      </c>
      <c r="C90" s="143" t="s">
        <v>212</v>
      </c>
      <c r="D90" s="144" t="s">
        <v>68</v>
      </c>
      <c r="E90" s="141">
        <v>6</v>
      </c>
      <c r="F90" s="181"/>
      <c r="G90" s="173">
        <f t="shared" si="2"/>
        <v>0</v>
      </c>
    </row>
    <row r="91" spans="1:7" s="25" customFormat="1" ht="25.5" x14ac:dyDescent="0.25">
      <c r="A91" s="148">
        <v>89</v>
      </c>
      <c r="B91" s="142" t="s">
        <v>314</v>
      </c>
      <c r="C91" s="143" t="s">
        <v>203</v>
      </c>
      <c r="D91" s="144" t="s">
        <v>68</v>
      </c>
      <c r="E91" s="161">
        <v>0</v>
      </c>
      <c r="F91" s="181"/>
      <c r="G91" s="173">
        <f t="shared" si="2"/>
        <v>0</v>
      </c>
    </row>
    <row r="92" spans="1:7" s="25" customFormat="1" ht="25.5" x14ac:dyDescent="0.25">
      <c r="A92" s="148">
        <v>90</v>
      </c>
      <c r="B92" s="142" t="s">
        <v>205</v>
      </c>
      <c r="C92" s="143" t="s">
        <v>206</v>
      </c>
      <c r="D92" s="144" t="s">
        <v>68</v>
      </c>
      <c r="E92" s="161">
        <v>0</v>
      </c>
      <c r="F92" s="181"/>
      <c r="G92" s="173">
        <f t="shared" si="2"/>
        <v>0</v>
      </c>
    </row>
    <row r="93" spans="1:7" s="25" customFormat="1" ht="25.5" x14ac:dyDescent="0.25">
      <c r="A93" s="148">
        <v>91</v>
      </c>
      <c r="B93" s="153" t="s">
        <v>105</v>
      </c>
      <c r="C93" s="143" t="s">
        <v>106</v>
      </c>
      <c r="D93" s="153" t="s">
        <v>68</v>
      </c>
      <c r="E93" s="161">
        <v>0</v>
      </c>
      <c r="F93" s="181"/>
      <c r="G93" s="173">
        <f t="shared" si="2"/>
        <v>0</v>
      </c>
    </row>
    <row r="94" spans="1:7" s="25" customFormat="1" ht="25.5" x14ac:dyDescent="0.25">
      <c r="A94" s="148">
        <v>92</v>
      </c>
      <c r="B94" s="142" t="s">
        <v>315</v>
      </c>
      <c r="C94" s="143" t="s">
        <v>316</v>
      </c>
      <c r="D94" s="144" t="s">
        <v>68</v>
      </c>
      <c r="E94" s="161">
        <v>0</v>
      </c>
      <c r="F94" s="181"/>
      <c r="G94" s="173">
        <f t="shared" si="2"/>
        <v>0</v>
      </c>
    </row>
    <row r="95" spans="1:7" s="25" customFormat="1" ht="25.5" x14ac:dyDescent="0.25">
      <c r="A95" s="148">
        <v>93</v>
      </c>
      <c r="B95" s="142" t="s">
        <v>207</v>
      </c>
      <c r="C95" s="143" t="s">
        <v>317</v>
      </c>
      <c r="D95" s="144" t="s">
        <v>68</v>
      </c>
      <c r="E95" s="161">
        <v>0</v>
      </c>
      <c r="F95" s="181"/>
      <c r="G95" s="173">
        <f t="shared" si="2"/>
        <v>0</v>
      </c>
    </row>
    <row r="96" spans="1:7" s="25" customFormat="1" ht="25.5" x14ac:dyDescent="0.25">
      <c r="A96" s="148">
        <v>94</v>
      </c>
      <c r="B96" s="142" t="s">
        <v>318</v>
      </c>
      <c r="C96" s="143" t="s">
        <v>319</v>
      </c>
      <c r="D96" s="144" t="s">
        <v>68</v>
      </c>
      <c r="E96" s="161">
        <v>0</v>
      </c>
      <c r="F96" s="181"/>
      <c r="G96" s="173">
        <f t="shared" si="2"/>
        <v>0</v>
      </c>
    </row>
    <row r="97" spans="1:7" s="25" customFormat="1" ht="25.5" x14ac:dyDescent="0.25">
      <c r="A97" s="148">
        <v>95</v>
      </c>
      <c r="B97" s="142" t="s">
        <v>320</v>
      </c>
      <c r="C97" s="143" t="s">
        <v>356</v>
      </c>
      <c r="D97" s="144" t="s">
        <v>68</v>
      </c>
      <c r="E97" s="161">
        <v>0</v>
      </c>
      <c r="F97" s="181"/>
      <c r="G97" s="173">
        <f t="shared" si="2"/>
        <v>0</v>
      </c>
    </row>
    <row r="98" spans="1:7" s="25" customFormat="1" x14ac:dyDescent="0.25">
      <c r="A98" s="148">
        <v>96</v>
      </c>
      <c r="B98" s="142" t="s">
        <v>107</v>
      </c>
      <c r="C98" s="143" t="s">
        <v>208</v>
      </c>
      <c r="D98" s="144" t="s">
        <v>70</v>
      </c>
      <c r="E98" s="141">
        <v>2</v>
      </c>
      <c r="F98" s="181"/>
      <c r="G98" s="173">
        <f t="shared" si="2"/>
        <v>0</v>
      </c>
    </row>
    <row r="99" spans="1:7" s="25" customFormat="1" x14ac:dyDescent="0.25">
      <c r="A99" s="148">
        <v>97</v>
      </c>
      <c r="B99" s="142" t="s">
        <v>322</v>
      </c>
      <c r="C99" s="143" t="s">
        <v>323</v>
      </c>
      <c r="D99" s="144" t="s">
        <v>68</v>
      </c>
      <c r="E99" s="141">
        <v>0</v>
      </c>
      <c r="F99" s="181"/>
      <c r="G99" s="173">
        <f t="shared" ref="G99:G130" si="3">SUM(E99*F99)</f>
        <v>0</v>
      </c>
    </row>
    <row r="100" spans="1:7" s="25" customFormat="1" x14ac:dyDescent="0.25">
      <c r="A100" s="148">
        <v>98</v>
      </c>
      <c r="B100" s="142" t="s">
        <v>213</v>
      </c>
      <c r="C100" s="143" t="s">
        <v>214</v>
      </c>
      <c r="D100" s="144" t="s">
        <v>68</v>
      </c>
      <c r="E100" s="141">
        <v>1</v>
      </c>
      <c r="F100" s="181"/>
      <c r="G100" s="173">
        <f t="shared" si="3"/>
        <v>0</v>
      </c>
    </row>
    <row r="101" spans="1:7" s="25" customFormat="1" x14ac:dyDescent="0.25">
      <c r="A101" s="148">
        <v>99</v>
      </c>
      <c r="B101" s="142" t="s">
        <v>215</v>
      </c>
      <c r="C101" s="143" t="s">
        <v>216</v>
      </c>
      <c r="D101" s="144" t="s">
        <v>68</v>
      </c>
      <c r="E101" s="141">
        <v>1</v>
      </c>
      <c r="F101" s="181"/>
      <c r="G101" s="173">
        <f t="shared" si="3"/>
        <v>0</v>
      </c>
    </row>
    <row r="102" spans="1:7" s="25" customFormat="1" x14ac:dyDescent="0.25">
      <c r="A102" s="148">
        <v>100</v>
      </c>
      <c r="B102" s="142" t="s">
        <v>324</v>
      </c>
      <c r="C102" s="143" t="s">
        <v>158</v>
      </c>
      <c r="D102" s="144" t="s">
        <v>68</v>
      </c>
      <c r="E102" s="141">
        <v>0</v>
      </c>
      <c r="F102" s="181"/>
      <c r="G102" s="173">
        <f t="shared" si="3"/>
        <v>0</v>
      </c>
    </row>
    <row r="103" spans="1:7" s="25" customFormat="1" x14ac:dyDescent="0.25">
      <c r="A103" s="148">
        <v>101</v>
      </c>
      <c r="B103" s="142" t="s">
        <v>108</v>
      </c>
      <c r="C103" s="143" t="s">
        <v>109</v>
      </c>
      <c r="D103" s="144" t="s">
        <v>68</v>
      </c>
      <c r="E103" s="141">
        <v>3</v>
      </c>
      <c r="F103" s="181"/>
      <c r="G103" s="173">
        <f t="shared" si="3"/>
        <v>0</v>
      </c>
    </row>
    <row r="104" spans="1:7" s="25" customFormat="1" x14ac:dyDescent="0.25">
      <c r="A104" s="148">
        <v>102</v>
      </c>
      <c r="B104" s="142" t="s">
        <v>217</v>
      </c>
      <c r="C104" s="143" t="s">
        <v>110</v>
      </c>
      <c r="D104" s="144" t="s">
        <v>68</v>
      </c>
      <c r="E104" s="141">
        <v>0</v>
      </c>
      <c r="F104" s="181"/>
      <c r="G104" s="173">
        <f t="shared" si="3"/>
        <v>0</v>
      </c>
    </row>
    <row r="105" spans="1:7" s="25" customFormat="1" x14ac:dyDescent="0.25">
      <c r="A105" s="148">
        <v>103</v>
      </c>
      <c r="B105" s="142">
        <v>60600605</v>
      </c>
      <c r="C105" s="143" t="s">
        <v>112</v>
      </c>
      <c r="D105" s="144" t="s">
        <v>70</v>
      </c>
      <c r="E105" s="141">
        <v>40</v>
      </c>
      <c r="F105" s="181"/>
      <c r="G105" s="173">
        <f t="shared" si="3"/>
        <v>0</v>
      </c>
    </row>
    <row r="106" spans="1:7" s="25" customFormat="1" x14ac:dyDescent="0.25">
      <c r="A106" s="148">
        <v>104</v>
      </c>
      <c r="B106" s="142" t="s">
        <v>111</v>
      </c>
      <c r="C106" s="143" t="s">
        <v>218</v>
      </c>
      <c r="D106" s="144" t="s">
        <v>70</v>
      </c>
      <c r="E106" s="141">
        <v>1189</v>
      </c>
      <c r="F106" s="181"/>
      <c r="G106" s="173">
        <f t="shared" si="3"/>
        <v>0</v>
      </c>
    </row>
    <row r="107" spans="1:7" s="25" customFormat="1" x14ac:dyDescent="0.25">
      <c r="A107" s="148">
        <v>105</v>
      </c>
      <c r="B107" s="142" t="s">
        <v>166</v>
      </c>
      <c r="C107" s="143" t="s">
        <v>219</v>
      </c>
      <c r="D107" s="144" t="s">
        <v>68</v>
      </c>
      <c r="E107" s="141">
        <v>2</v>
      </c>
      <c r="F107" s="181"/>
      <c r="G107" s="173">
        <f t="shared" si="3"/>
        <v>0</v>
      </c>
    </row>
    <row r="108" spans="1:7" s="25" customFormat="1" x14ac:dyDescent="0.25">
      <c r="A108" s="148">
        <v>106</v>
      </c>
      <c r="B108" s="142">
        <v>66400305</v>
      </c>
      <c r="C108" s="143" t="s">
        <v>326</v>
      </c>
      <c r="D108" s="144" t="s">
        <v>70</v>
      </c>
      <c r="E108" s="141">
        <v>0</v>
      </c>
      <c r="F108" s="181"/>
      <c r="G108" s="173">
        <f t="shared" si="3"/>
        <v>0</v>
      </c>
    </row>
    <row r="109" spans="1:7" s="25" customFormat="1" x14ac:dyDescent="0.25">
      <c r="A109" s="148">
        <v>107</v>
      </c>
      <c r="B109" s="142" t="s">
        <v>327</v>
      </c>
      <c r="C109" s="143" t="s">
        <v>328</v>
      </c>
      <c r="D109" s="144" t="s">
        <v>70</v>
      </c>
      <c r="E109" s="141">
        <v>0</v>
      </c>
      <c r="F109" s="181"/>
      <c r="G109" s="173">
        <f t="shared" si="3"/>
        <v>0</v>
      </c>
    </row>
    <row r="110" spans="1:7" s="25" customFormat="1" x14ac:dyDescent="0.25">
      <c r="A110" s="148">
        <v>108</v>
      </c>
      <c r="B110" s="142" t="s">
        <v>113</v>
      </c>
      <c r="C110" s="143" t="s">
        <v>114</v>
      </c>
      <c r="D110" s="144" t="s">
        <v>83</v>
      </c>
      <c r="E110" s="141">
        <v>5</v>
      </c>
      <c r="F110" s="181"/>
      <c r="G110" s="173">
        <f t="shared" si="3"/>
        <v>0</v>
      </c>
    </row>
    <row r="111" spans="1:7" s="25" customFormat="1" x14ac:dyDescent="0.25">
      <c r="A111" s="148">
        <v>109</v>
      </c>
      <c r="B111" s="142">
        <v>66900200</v>
      </c>
      <c r="C111" s="143" t="s">
        <v>155</v>
      </c>
      <c r="D111" s="144" t="s">
        <v>65</v>
      </c>
      <c r="E111" s="141">
        <v>1707</v>
      </c>
      <c r="F111" s="181"/>
      <c r="G111" s="173">
        <f t="shared" si="3"/>
        <v>0</v>
      </c>
    </row>
    <row r="112" spans="1:7" s="25" customFormat="1" x14ac:dyDescent="0.25">
      <c r="A112" s="148">
        <v>110</v>
      </c>
      <c r="B112" s="142">
        <v>66900530</v>
      </c>
      <c r="C112" s="143" t="s">
        <v>152</v>
      </c>
      <c r="D112" s="144" t="s">
        <v>68</v>
      </c>
      <c r="E112" s="141">
        <v>1</v>
      </c>
      <c r="F112" s="181"/>
      <c r="G112" s="173">
        <f t="shared" si="3"/>
        <v>0</v>
      </c>
    </row>
    <row r="113" spans="1:7" s="25" customFormat="1" x14ac:dyDescent="0.25">
      <c r="A113" s="148">
        <v>111</v>
      </c>
      <c r="B113" s="142">
        <v>66901001</v>
      </c>
      <c r="C113" s="143" t="s">
        <v>153</v>
      </c>
      <c r="D113" s="144" t="s">
        <v>117</v>
      </c>
      <c r="E113" s="141">
        <v>1</v>
      </c>
      <c r="F113" s="181"/>
      <c r="G113" s="173">
        <f t="shared" si="3"/>
        <v>0</v>
      </c>
    </row>
    <row r="114" spans="1:7" s="25" customFormat="1" x14ac:dyDescent="0.25">
      <c r="A114" s="148">
        <v>112</v>
      </c>
      <c r="B114" s="142">
        <v>66901003</v>
      </c>
      <c r="C114" s="143" t="s">
        <v>154</v>
      </c>
      <c r="D114" s="144" t="s">
        <v>117</v>
      </c>
      <c r="E114" s="141">
        <v>1</v>
      </c>
      <c r="F114" s="181"/>
      <c r="G114" s="173">
        <f t="shared" si="3"/>
        <v>0</v>
      </c>
    </row>
    <row r="115" spans="1:7" s="25" customFormat="1" x14ac:dyDescent="0.25">
      <c r="A115" s="148">
        <v>113</v>
      </c>
      <c r="B115" s="142">
        <v>66901006</v>
      </c>
      <c r="C115" s="143" t="s">
        <v>220</v>
      </c>
      <c r="D115" s="144" t="s">
        <v>221</v>
      </c>
      <c r="E115" s="141">
        <v>20</v>
      </c>
      <c r="F115" s="181"/>
      <c r="G115" s="173">
        <f t="shared" si="3"/>
        <v>0</v>
      </c>
    </row>
    <row r="116" spans="1:7" s="25" customFormat="1" x14ac:dyDescent="0.25">
      <c r="A116" s="148">
        <v>114</v>
      </c>
      <c r="B116" s="142" t="s">
        <v>115</v>
      </c>
      <c r="C116" s="143" t="s">
        <v>116</v>
      </c>
      <c r="D116" s="144" t="s">
        <v>117</v>
      </c>
      <c r="E116" s="141">
        <v>1</v>
      </c>
      <c r="F116" s="181"/>
      <c r="G116" s="173">
        <f t="shared" si="3"/>
        <v>0</v>
      </c>
    </row>
    <row r="117" spans="1:7" s="25" customFormat="1" x14ac:dyDescent="0.25">
      <c r="A117" s="148">
        <v>115</v>
      </c>
      <c r="B117" s="142" t="s">
        <v>125</v>
      </c>
      <c r="C117" s="143" t="s">
        <v>126</v>
      </c>
      <c r="D117" s="144" t="s">
        <v>81</v>
      </c>
      <c r="E117" s="145">
        <v>105</v>
      </c>
      <c r="F117" s="181"/>
      <c r="G117" s="173">
        <f t="shared" si="3"/>
        <v>0</v>
      </c>
    </row>
    <row r="118" spans="1:7" s="25" customFormat="1" x14ac:dyDescent="0.25">
      <c r="A118" s="148">
        <v>116</v>
      </c>
      <c r="B118" s="142" t="s">
        <v>222</v>
      </c>
      <c r="C118" s="143" t="s">
        <v>223</v>
      </c>
      <c r="D118" s="144" t="s">
        <v>85</v>
      </c>
      <c r="E118" s="141">
        <v>58</v>
      </c>
      <c r="F118" s="181"/>
      <c r="G118" s="173">
        <f t="shared" si="3"/>
        <v>0</v>
      </c>
    </row>
    <row r="119" spans="1:7" s="25" customFormat="1" x14ac:dyDescent="0.25">
      <c r="A119" s="148">
        <v>117</v>
      </c>
      <c r="B119" s="142" t="s">
        <v>118</v>
      </c>
      <c r="C119" s="143" t="s">
        <v>119</v>
      </c>
      <c r="D119" s="144" t="s">
        <v>68</v>
      </c>
      <c r="E119" s="141">
        <v>3</v>
      </c>
      <c r="F119" s="181"/>
      <c r="G119" s="173">
        <f t="shared" si="3"/>
        <v>0</v>
      </c>
    </row>
    <row r="120" spans="1:7" s="25" customFormat="1" x14ac:dyDescent="0.25">
      <c r="A120" s="148">
        <v>118</v>
      </c>
      <c r="B120" s="142" t="s">
        <v>120</v>
      </c>
      <c r="C120" s="143" t="s">
        <v>224</v>
      </c>
      <c r="D120" s="144" t="s">
        <v>68</v>
      </c>
      <c r="E120" s="141">
        <v>7</v>
      </c>
      <c r="F120" s="181"/>
      <c r="G120" s="173">
        <f t="shared" si="3"/>
        <v>0</v>
      </c>
    </row>
    <row r="121" spans="1:7" s="25" customFormat="1" x14ac:dyDescent="0.25">
      <c r="A121" s="148">
        <v>119</v>
      </c>
      <c r="B121" s="142" t="s">
        <v>121</v>
      </c>
      <c r="C121" s="143" t="s">
        <v>122</v>
      </c>
      <c r="D121" s="144" t="s">
        <v>68</v>
      </c>
      <c r="E121" s="141">
        <v>6</v>
      </c>
      <c r="F121" s="181"/>
      <c r="G121" s="173">
        <f t="shared" si="3"/>
        <v>0</v>
      </c>
    </row>
    <row r="122" spans="1:7" s="25" customFormat="1" x14ac:dyDescent="0.25">
      <c r="A122" s="148">
        <v>120</v>
      </c>
      <c r="B122" s="142" t="s">
        <v>329</v>
      </c>
      <c r="C122" s="143" t="s">
        <v>123</v>
      </c>
      <c r="D122" s="144" t="s">
        <v>68</v>
      </c>
      <c r="E122" s="141">
        <v>2</v>
      </c>
      <c r="F122" s="181"/>
      <c r="G122" s="173">
        <f t="shared" si="3"/>
        <v>0</v>
      </c>
    </row>
    <row r="123" spans="1:7" s="25" customFormat="1" x14ac:dyDescent="0.25">
      <c r="A123" s="148">
        <v>121</v>
      </c>
      <c r="B123" s="142">
        <v>78000400</v>
      </c>
      <c r="C123" s="143" t="s">
        <v>225</v>
      </c>
      <c r="D123" s="144" t="s">
        <v>70</v>
      </c>
      <c r="E123" s="141">
        <v>530</v>
      </c>
      <c r="F123" s="181"/>
      <c r="G123" s="173">
        <f t="shared" si="3"/>
        <v>0</v>
      </c>
    </row>
    <row r="124" spans="1:7" s="25" customFormat="1" x14ac:dyDescent="0.25">
      <c r="A124" s="148">
        <v>122</v>
      </c>
      <c r="B124" s="142">
        <v>78000600</v>
      </c>
      <c r="C124" s="143" t="s">
        <v>331</v>
      </c>
      <c r="D124" s="144" t="s">
        <v>332</v>
      </c>
      <c r="E124" s="141">
        <v>0</v>
      </c>
      <c r="F124" s="181"/>
      <c r="G124" s="173">
        <f t="shared" si="3"/>
        <v>0</v>
      </c>
    </row>
    <row r="125" spans="1:7" s="25" customFormat="1" x14ac:dyDescent="0.25">
      <c r="A125" s="148">
        <v>123</v>
      </c>
      <c r="B125" s="142">
        <v>78000650</v>
      </c>
      <c r="C125" s="143" t="s">
        <v>226</v>
      </c>
      <c r="D125" s="144" t="s">
        <v>70</v>
      </c>
      <c r="E125" s="141">
        <v>126</v>
      </c>
      <c r="F125" s="181"/>
      <c r="G125" s="173">
        <f t="shared" si="3"/>
        <v>0</v>
      </c>
    </row>
    <row r="126" spans="1:7" s="25" customFormat="1" x14ac:dyDescent="0.25">
      <c r="A126" s="148">
        <v>124</v>
      </c>
      <c r="B126" s="142" t="s">
        <v>333</v>
      </c>
      <c r="C126" s="143" t="s">
        <v>334</v>
      </c>
      <c r="D126" s="144" t="s">
        <v>335</v>
      </c>
      <c r="E126" s="141">
        <v>0</v>
      </c>
      <c r="F126" s="181"/>
      <c r="G126" s="173">
        <f t="shared" si="3"/>
        <v>0</v>
      </c>
    </row>
    <row r="127" spans="1:7" s="25" customFormat="1" x14ac:dyDescent="0.25">
      <c r="A127" s="148">
        <v>125</v>
      </c>
      <c r="B127" s="142" t="s">
        <v>128</v>
      </c>
      <c r="C127" s="143" t="s">
        <v>129</v>
      </c>
      <c r="D127" s="144" t="s">
        <v>70</v>
      </c>
      <c r="E127" s="141">
        <v>39</v>
      </c>
      <c r="F127" s="181"/>
      <c r="G127" s="173">
        <f t="shared" si="3"/>
        <v>0</v>
      </c>
    </row>
    <row r="128" spans="1:7" s="25" customFormat="1" x14ac:dyDescent="0.25">
      <c r="A128" s="148">
        <v>126</v>
      </c>
      <c r="B128" s="142" t="s">
        <v>336</v>
      </c>
      <c r="C128" s="143" t="s">
        <v>337</v>
      </c>
      <c r="D128" s="144" t="s">
        <v>70</v>
      </c>
      <c r="E128" s="141">
        <v>0</v>
      </c>
      <c r="F128" s="181"/>
      <c r="G128" s="173">
        <f t="shared" si="3"/>
        <v>0</v>
      </c>
    </row>
    <row r="129" spans="1:7" s="25" customFormat="1" ht="25.5" x14ac:dyDescent="0.25">
      <c r="A129" s="148">
        <v>127</v>
      </c>
      <c r="B129" s="142" t="s">
        <v>130</v>
      </c>
      <c r="C129" s="143" t="s">
        <v>131</v>
      </c>
      <c r="D129" s="144" t="s">
        <v>70</v>
      </c>
      <c r="E129" s="141">
        <v>847</v>
      </c>
      <c r="F129" s="181"/>
      <c r="G129" s="173">
        <f t="shared" si="3"/>
        <v>0</v>
      </c>
    </row>
    <row r="130" spans="1:7" s="25" customFormat="1" ht="25.5" x14ac:dyDescent="0.25">
      <c r="A130" s="148">
        <v>128</v>
      </c>
      <c r="B130" s="142" t="s">
        <v>132</v>
      </c>
      <c r="C130" s="143" t="s">
        <v>133</v>
      </c>
      <c r="D130" s="144" t="s">
        <v>70</v>
      </c>
      <c r="E130" s="141">
        <v>104</v>
      </c>
      <c r="F130" s="181"/>
      <c r="G130" s="173">
        <f t="shared" si="3"/>
        <v>0</v>
      </c>
    </row>
    <row r="131" spans="1:7" s="25" customFormat="1" x14ac:dyDescent="0.25">
      <c r="A131" s="148">
        <v>129</v>
      </c>
      <c r="B131" s="142" t="s">
        <v>338</v>
      </c>
      <c r="C131" s="143" t="s">
        <v>339</v>
      </c>
      <c r="D131" s="144" t="s">
        <v>70</v>
      </c>
      <c r="E131" s="141">
        <v>39</v>
      </c>
      <c r="F131" s="181"/>
      <c r="G131" s="173">
        <f t="shared" ref="G131:G153" si="4">SUM(E131*F131)</f>
        <v>0</v>
      </c>
    </row>
    <row r="132" spans="1:7" s="25" customFormat="1" x14ac:dyDescent="0.25">
      <c r="A132" s="148">
        <v>130</v>
      </c>
      <c r="B132" s="142" t="s">
        <v>340</v>
      </c>
      <c r="C132" s="143" t="s">
        <v>341</v>
      </c>
      <c r="D132" s="144" t="s">
        <v>68</v>
      </c>
      <c r="E132" s="141">
        <v>0</v>
      </c>
      <c r="F132" s="181"/>
      <c r="G132" s="173">
        <f t="shared" si="4"/>
        <v>0</v>
      </c>
    </row>
    <row r="133" spans="1:7" x14ac:dyDescent="0.25">
      <c r="A133" s="148">
        <v>131</v>
      </c>
      <c r="B133" s="142" t="s">
        <v>134</v>
      </c>
      <c r="C133" s="143" t="s">
        <v>135</v>
      </c>
      <c r="D133" s="144" t="s">
        <v>68</v>
      </c>
      <c r="E133" s="141">
        <v>1</v>
      </c>
      <c r="F133" s="181"/>
      <c r="G133" s="173">
        <f t="shared" si="4"/>
        <v>0</v>
      </c>
    </row>
    <row r="134" spans="1:7" x14ac:dyDescent="0.25">
      <c r="A134" s="148">
        <v>132</v>
      </c>
      <c r="B134" s="142" t="s">
        <v>342</v>
      </c>
      <c r="C134" s="143" t="s">
        <v>343</v>
      </c>
      <c r="D134" s="144" t="s">
        <v>68</v>
      </c>
      <c r="E134" s="141">
        <v>0</v>
      </c>
      <c r="F134" s="181"/>
      <c r="G134" s="173">
        <f t="shared" si="4"/>
        <v>0</v>
      </c>
    </row>
    <row r="135" spans="1:7" x14ac:dyDescent="0.25">
      <c r="A135" s="148">
        <v>133</v>
      </c>
      <c r="B135" s="142" t="s">
        <v>344</v>
      </c>
      <c r="C135" s="143" t="s">
        <v>345</v>
      </c>
      <c r="D135" s="144" t="s">
        <v>68</v>
      </c>
      <c r="E135" s="141">
        <v>0</v>
      </c>
      <c r="F135" s="181"/>
      <c r="G135" s="173">
        <f t="shared" si="4"/>
        <v>0</v>
      </c>
    </row>
    <row r="136" spans="1:7" ht="25.5" x14ac:dyDescent="0.25">
      <c r="A136" s="148">
        <v>134</v>
      </c>
      <c r="B136" s="142" t="s">
        <v>136</v>
      </c>
      <c r="C136" s="143" t="s">
        <v>137</v>
      </c>
      <c r="D136" s="144" t="s">
        <v>70</v>
      </c>
      <c r="E136" s="141">
        <v>1174</v>
      </c>
      <c r="F136" s="181"/>
      <c r="G136" s="173">
        <f t="shared" si="4"/>
        <v>0</v>
      </c>
    </row>
    <row r="137" spans="1:7" x14ac:dyDescent="0.25">
      <c r="A137" s="148">
        <v>135</v>
      </c>
      <c r="B137" s="142" t="s">
        <v>138</v>
      </c>
      <c r="C137" s="143" t="s">
        <v>139</v>
      </c>
      <c r="D137" s="144" t="s">
        <v>68</v>
      </c>
      <c r="E137" s="141">
        <v>6</v>
      </c>
      <c r="F137" s="181"/>
      <c r="G137" s="173">
        <f t="shared" si="4"/>
        <v>0</v>
      </c>
    </row>
    <row r="138" spans="1:7" x14ac:dyDescent="0.25">
      <c r="A138" s="148">
        <v>136</v>
      </c>
      <c r="B138" s="142" t="s">
        <v>140</v>
      </c>
      <c r="C138" s="143" t="s">
        <v>141</v>
      </c>
      <c r="D138" s="144" t="s">
        <v>68</v>
      </c>
      <c r="E138" s="141">
        <v>6</v>
      </c>
      <c r="F138" s="181"/>
      <c r="G138" s="173">
        <f t="shared" si="4"/>
        <v>0</v>
      </c>
    </row>
    <row r="139" spans="1:7" ht="25.5" x14ac:dyDescent="0.25">
      <c r="A139" s="148">
        <v>137</v>
      </c>
      <c r="B139" s="142" t="s">
        <v>142</v>
      </c>
      <c r="C139" s="143" t="s">
        <v>143</v>
      </c>
      <c r="D139" s="144" t="s">
        <v>68</v>
      </c>
      <c r="E139" s="141">
        <v>1</v>
      </c>
      <c r="F139" s="181"/>
      <c r="G139" s="173">
        <f t="shared" si="4"/>
        <v>0</v>
      </c>
    </row>
    <row r="140" spans="1:7" x14ac:dyDescent="0.25">
      <c r="A140" s="148">
        <v>138</v>
      </c>
      <c r="B140" s="142" t="s">
        <v>144</v>
      </c>
      <c r="C140" s="143" t="s">
        <v>145</v>
      </c>
      <c r="D140" s="144" t="s">
        <v>68</v>
      </c>
      <c r="E140" s="141">
        <v>6</v>
      </c>
      <c r="F140" s="181"/>
      <c r="G140" s="173">
        <f t="shared" si="4"/>
        <v>0</v>
      </c>
    </row>
    <row r="141" spans="1:7" x14ac:dyDescent="0.25">
      <c r="A141" s="148">
        <v>139</v>
      </c>
      <c r="B141" s="142" t="s">
        <v>346</v>
      </c>
      <c r="C141" s="143" t="s">
        <v>347</v>
      </c>
      <c r="D141" s="144" t="s">
        <v>68</v>
      </c>
      <c r="E141" s="141">
        <v>0</v>
      </c>
      <c r="F141" s="181"/>
      <c r="G141" s="173">
        <f t="shared" si="4"/>
        <v>0</v>
      </c>
    </row>
    <row r="142" spans="1:7" x14ac:dyDescent="0.25">
      <c r="A142" s="148">
        <v>140</v>
      </c>
      <c r="B142" s="142" t="s">
        <v>146</v>
      </c>
      <c r="C142" s="143" t="s">
        <v>147</v>
      </c>
      <c r="D142" s="144" t="s">
        <v>68</v>
      </c>
      <c r="E142" s="141">
        <v>6</v>
      </c>
      <c r="F142" s="181"/>
      <c r="G142" s="173">
        <f t="shared" si="4"/>
        <v>0</v>
      </c>
    </row>
    <row r="143" spans="1:7" x14ac:dyDescent="0.25">
      <c r="A143" s="148">
        <v>141</v>
      </c>
      <c r="B143" s="142" t="s">
        <v>148</v>
      </c>
      <c r="C143" s="143" t="s">
        <v>149</v>
      </c>
      <c r="D143" s="144" t="s">
        <v>117</v>
      </c>
      <c r="E143" s="141">
        <v>1</v>
      </c>
      <c r="F143" s="181"/>
      <c r="G143" s="173">
        <f t="shared" si="4"/>
        <v>0</v>
      </c>
    </row>
    <row r="144" spans="1:7" x14ac:dyDescent="0.25">
      <c r="A144" s="148">
        <v>142</v>
      </c>
      <c r="B144" s="142" t="s">
        <v>150</v>
      </c>
      <c r="C144" s="143" t="s">
        <v>151</v>
      </c>
      <c r="D144" s="144" t="s">
        <v>68</v>
      </c>
      <c r="E144" s="141">
        <v>4</v>
      </c>
      <c r="F144" s="181"/>
      <c r="G144" s="173">
        <f t="shared" si="4"/>
        <v>0</v>
      </c>
    </row>
    <row r="145" spans="1:7" x14ac:dyDescent="0.25">
      <c r="A145" s="148">
        <v>143</v>
      </c>
      <c r="B145" s="142" t="s">
        <v>227</v>
      </c>
      <c r="C145" s="143" t="s">
        <v>348</v>
      </c>
      <c r="D145" s="144" t="s">
        <v>70</v>
      </c>
      <c r="E145" s="141">
        <v>0</v>
      </c>
      <c r="F145" s="181"/>
      <c r="G145" s="173">
        <f t="shared" si="4"/>
        <v>0</v>
      </c>
    </row>
    <row r="146" spans="1:7" x14ac:dyDescent="0.25">
      <c r="A146" s="148">
        <v>144</v>
      </c>
      <c r="B146" s="142" t="s">
        <v>127</v>
      </c>
      <c r="C146" s="143" t="s">
        <v>176</v>
      </c>
      <c r="D146" s="144" t="s">
        <v>68</v>
      </c>
      <c r="E146" s="141">
        <v>216</v>
      </c>
      <c r="F146" s="181"/>
      <c r="G146" s="173">
        <f t="shared" si="4"/>
        <v>0</v>
      </c>
    </row>
    <row r="147" spans="1:7" x14ac:dyDescent="0.25">
      <c r="A147" s="148">
        <v>145</v>
      </c>
      <c r="B147" s="142" t="s">
        <v>349</v>
      </c>
      <c r="C147" s="143" t="s">
        <v>124</v>
      </c>
      <c r="D147" s="144" t="s">
        <v>73</v>
      </c>
      <c r="E147" s="145">
        <v>139</v>
      </c>
      <c r="F147" s="181"/>
      <c r="G147" s="173">
        <f t="shared" si="4"/>
        <v>0</v>
      </c>
    </row>
    <row r="148" spans="1:7" x14ac:dyDescent="0.25">
      <c r="A148" s="148">
        <v>146</v>
      </c>
      <c r="B148" s="142" t="s">
        <v>227</v>
      </c>
      <c r="C148" s="143" t="s">
        <v>228</v>
      </c>
      <c r="D148" s="144" t="s">
        <v>68</v>
      </c>
      <c r="E148" s="141">
        <v>0</v>
      </c>
      <c r="F148" s="181"/>
      <c r="G148" s="173">
        <f t="shared" si="4"/>
        <v>0</v>
      </c>
    </row>
    <row r="149" spans="1:7" x14ac:dyDescent="0.25">
      <c r="A149" s="148">
        <v>147</v>
      </c>
      <c r="B149" s="142" t="s">
        <v>227</v>
      </c>
      <c r="C149" s="143" t="s">
        <v>229</v>
      </c>
      <c r="D149" s="144" t="s">
        <v>68</v>
      </c>
      <c r="E149" s="141">
        <v>0</v>
      </c>
      <c r="F149" s="181"/>
      <c r="G149" s="173">
        <f t="shared" si="4"/>
        <v>0</v>
      </c>
    </row>
    <row r="150" spans="1:7" x14ac:dyDescent="0.25">
      <c r="A150" s="148">
        <v>148</v>
      </c>
      <c r="B150" s="142" t="s">
        <v>227</v>
      </c>
      <c r="C150" s="143" t="s">
        <v>230</v>
      </c>
      <c r="D150" s="144" t="s">
        <v>68</v>
      </c>
      <c r="E150" s="141">
        <v>0</v>
      </c>
      <c r="F150" s="181"/>
      <c r="G150" s="173">
        <f t="shared" si="4"/>
        <v>0</v>
      </c>
    </row>
    <row r="151" spans="1:7" x14ac:dyDescent="0.25">
      <c r="A151" s="148">
        <v>149</v>
      </c>
      <c r="B151" s="142" t="s">
        <v>227</v>
      </c>
      <c r="C151" s="143" t="s">
        <v>231</v>
      </c>
      <c r="D151" s="144" t="s">
        <v>68</v>
      </c>
      <c r="E151" s="141">
        <v>0</v>
      </c>
      <c r="F151" s="181"/>
      <c r="G151" s="173">
        <f t="shared" si="4"/>
        <v>0</v>
      </c>
    </row>
    <row r="152" spans="1:7" x14ac:dyDescent="0.25">
      <c r="A152" s="148">
        <v>150</v>
      </c>
      <c r="B152" s="142" t="s">
        <v>227</v>
      </c>
      <c r="C152" s="143" t="s">
        <v>350</v>
      </c>
      <c r="D152" s="144" t="s">
        <v>68</v>
      </c>
      <c r="E152" s="141">
        <v>4</v>
      </c>
      <c r="F152" s="181"/>
      <c r="G152" s="173">
        <f t="shared" si="4"/>
        <v>0</v>
      </c>
    </row>
    <row r="153" spans="1:7" ht="15.75" thickBot="1" x14ac:dyDescent="0.3">
      <c r="A153" s="148">
        <v>151</v>
      </c>
      <c r="B153" s="142" t="s">
        <v>351</v>
      </c>
      <c r="C153" s="143" t="s">
        <v>352</v>
      </c>
      <c r="D153" s="144" t="s">
        <v>117</v>
      </c>
      <c r="E153" s="141">
        <v>1</v>
      </c>
      <c r="F153" s="181"/>
      <c r="G153" s="173">
        <f t="shared" si="4"/>
        <v>0</v>
      </c>
    </row>
    <row r="154" spans="1:7" ht="17.25" thickBot="1" x14ac:dyDescent="0.3">
      <c r="A154" s="138">
        <v>152</v>
      </c>
      <c r="B154" s="256" t="s">
        <v>252</v>
      </c>
      <c r="C154" s="256"/>
      <c r="D154" s="256"/>
      <c r="E154" s="256"/>
      <c r="F154" s="256"/>
      <c r="G154" s="56">
        <f>SUM(G3:G153)</f>
        <v>0</v>
      </c>
    </row>
    <row r="155" spans="1:7" ht="16.5" x14ac:dyDescent="0.25">
      <c r="A155" s="40"/>
      <c r="B155" s="40"/>
      <c r="C155" s="41"/>
      <c r="D155" s="40"/>
      <c r="E155" s="40"/>
      <c r="F155" s="40"/>
      <c r="G155" s="175"/>
    </row>
    <row r="156" spans="1:7" ht="16.5" x14ac:dyDescent="0.25">
      <c r="A156" s="40"/>
      <c r="B156" s="40"/>
      <c r="C156" s="41"/>
      <c r="D156" s="40"/>
      <c r="E156" s="40"/>
      <c r="F156" s="40"/>
      <c r="G156" s="175"/>
    </row>
  </sheetData>
  <sheetProtection algorithmName="SHA-512" hashValue="DTBLJ9ReA+/pn9WpTk6mrjeiDptqZaHtqC908uz7Ug6sR7de1I6Rlxm947Rd3WNPQQ2o4yfQYmbBocHpeMsbig==" saltValue="1NsPBDO+HvDs43c/8U5/Iw==" spinCount="100000" sheet="1" objects="1" scenarios="1" selectLockedCells="1"/>
  <mergeCells count="2">
    <mergeCell ref="A1:G1"/>
    <mergeCell ref="B154:F154"/>
  </mergeCells>
  <pageMargins left="0.7" right="0.7" top="0.75" bottom="0.75" header="0.3" footer="0.3"/>
  <pageSetup paperSize="17" scale="58" fitToHeight="0" orientation="portrait" r:id="rId1"/>
  <rowBreaks count="2" manualBreakCount="2">
    <brk id="67" max="6" man="1"/>
    <brk id="13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pageSetUpPr fitToPage="1"/>
  </sheetPr>
  <dimension ref="A1:G156"/>
  <sheetViews>
    <sheetView view="pageBreakPreview" zoomScaleNormal="100" zoomScaleSheetLayoutView="100" zoomScalePageLayoutView="85" workbookViewId="0">
      <selection activeCell="F145" sqref="F145"/>
    </sheetView>
  </sheetViews>
  <sheetFormatPr defaultRowHeight="15" x14ac:dyDescent="0.25"/>
  <cols>
    <col min="1" max="1" width="9.7109375" style="26" customWidth="1"/>
    <col min="2" max="2" width="15.7109375" style="26" customWidth="1"/>
    <col min="3" max="3" width="64" style="27" customWidth="1"/>
    <col min="4" max="4" width="14.7109375" style="26" customWidth="1"/>
    <col min="5" max="6" width="10.7109375" style="26" customWidth="1"/>
    <col min="7" max="7" width="25.7109375" style="26" customWidth="1"/>
  </cols>
  <sheetData>
    <row r="1" spans="1:7" ht="105.75" customHeight="1" thickBot="1" x14ac:dyDescent="0.3">
      <c r="A1" s="257" t="s">
        <v>245</v>
      </c>
      <c r="B1" s="258"/>
      <c r="C1" s="258"/>
      <c r="D1" s="258"/>
      <c r="E1" s="258"/>
      <c r="F1" s="258"/>
      <c r="G1" s="259"/>
    </row>
    <row r="2" spans="1:7" s="25" customFormat="1" ht="23.25" thickBot="1" x14ac:dyDescent="0.25">
      <c r="A2" s="42" t="s">
        <v>57</v>
      </c>
      <c r="B2" s="43" t="str">
        <f>'[2]Original Items Condensed'!C8</f>
        <v>Code Number</v>
      </c>
      <c r="C2" s="43" t="s">
        <v>58</v>
      </c>
      <c r="D2" s="44" t="s">
        <v>59</v>
      </c>
      <c r="E2" s="44" t="s">
        <v>60</v>
      </c>
      <c r="F2" s="45" t="s">
        <v>61</v>
      </c>
      <c r="G2" s="46" t="s">
        <v>62</v>
      </c>
    </row>
    <row r="3" spans="1:7" s="25" customFormat="1" x14ac:dyDescent="0.25">
      <c r="A3" s="141">
        <v>1</v>
      </c>
      <c r="B3" s="142" t="s">
        <v>159</v>
      </c>
      <c r="C3" s="143" t="s">
        <v>160</v>
      </c>
      <c r="D3" s="144" t="s">
        <v>63</v>
      </c>
      <c r="E3" s="168">
        <v>0</v>
      </c>
      <c r="F3" s="178"/>
      <c r="G3" s="173">
        <f t="shared" ref="G3:G34" si="0">SUM(E3*F3)</f>
        <v>0</v>
      </c>
    </row>
    <row r="4" spans="1:7" s="25" customFormat="1" x14ac:dyDescent="0.25">
      <c r="A4" s="141">
        <v>2</v>
      </c>
      <c r="B4" s="142">
        <v>20100110</v>
      </c>
      <c r="C4" s="143" t="s">
        <v>161</v>
      </c>
      <c r="D4" s="144" t="s">
        <v>63</v>
      </c>
      <c r="E4" s="168">
        <v>0</v>
      </c>
      <c r="F4" s="179"/>
      <c r="G4" s="173">
        <f t="shared" si="0"/>
        <v>0</v>
      </c>
    </row>
    <row r="5" spans="1:7" s="25" customFormat="1" x14ac:dyDescent="0.25">
      <c r="A5" s="141">
        <v>3</v>
      </c>
      <c r="B5" s="142">
        <v>20100210</v>
      </c>
      <c r="C5" s="143" t="s">
        <v>162</v>
      </c>
      <c r="D5" s="144" t="s">
        <v>63</v>
      </c>
      <c r="E5" s="168">
        <v>0</v>
      </c>
      <c r="F5" s="179"/>
      <c r="G5" s="173">
        <f t="shared" si="0"/>
        <v>0</v>
      </c>
    </row>
    <row r="6" spans="1:7" s="25" customFormat="1" x14ac:dyDescent="0.25">
      <c r="A6" s="141">
        <v>4</v>
      </c>
      <c r="B6" s="142" t="s">
        <v>66</v>
      </c>
      <c r="C6" s="143" t="s">
        <v>67</v>
      </c>
      <c r="D6" s="144" t="s">
        <v>68</v>
      </c>
      <c r="E6" s="169">
        <v>1</v>
      </c>
      <c r="F6" s="179"/>
      <c r="G6" s="173">
        <f t="shared" si="0"/>
        <v>0</v>
      </c>
    </row>
    <row r="7" spans="1:7" s="25" customFormat="1" x14ac:dyDescent="0.25">
      <c r="A7" s="141">
        <v>5</v>
      </c>
      <c r="B7" s="142" t="s">
        <v>69</v>
      </c>
      <c r="C7" s="143" t="s">
        <v>163</v>
      </c>
      <c r="D7" s="144" t="s">
        <v>70</v>
      </c>
      <c r="E7" s="169">
        <v>0</v>
      </c>
      <c r="F7" s="179"/>
      <c r="G7" s="173">
        <f t="shared" si="0"/>
        <v>0</v>
      </c>
    </row>
    <row r="8" spans="1:7" s="25" customFormat="1" x14ac:dyDescent="0.25">
      <c r="A8" s="141">
        <v>6</v>
      </c>
      <c r="B8" s="142">
        <v>20200100</v>
      </c>
      <c r="C8" s="143" t="s">
        <v>64</v>
      </c>
      <c r="D8" s="144" t="s">
        <v>65</v>
      </c>
      <c r="E8" s="168">
        <v>1185</v>
      </c>
      <c r="F8" s="179"/>
      <c r="G8" s="173">
        <f t="shared" si="0"/>
        <v>0</v>
      </c>
    </row>
    <row r="9" spans="1:7" s="25" customFormat="1" x14ac:dyDescent="0.25">
      <c r="A9" s="141">
        <v>7</v>
      </c>
      <c r="B9" s="142">
        <v>20800150</v>
      </c>
      <c r="C9" s="143" t="s">
        <v>71</v>
      </c>
      <c r="D9" s="144" t="s">
        <v>65</v>
      </c>
      <c r="E9" s="168">
        <v>220</v>
      </c>
      <c r="F9" s="179"/>
      <c r="G9" s="173">
        <f t="shared" si="0"/>
        <v>0</v>
      </c>
    </row>
    <row r="10" spans="1:7" s="25" customFormat="1" x14ac:dyDescent="0.25">
      <c r="A10" s="141">
        <v>8</v>
      </c>
      <c r="B10" s="142" t="s">
        <v>164</v>
      </c>
      <c r="C10" s="143" t="s">
        <v>165</v>
      </c>
      <c r="D10" s="144" t="s">
        <v>65</v>
      </c>
      <c r="E10" s="168">
        <v>0</v>
      </c>
      <c r="F10" s="179"/>
      <c r="G10" s="173">
        <f t="shared" si="0"/>
        <v>0</v>
      </c>
    </row>
    <row r="11" spans="1:7" s="25" customFormat="1" x14ac:dyDescent="0.25">
      <c r="A11" s="141">
        <v>9</v>
      </c>
      <c r="B11" s="142">
        <v>21101615</v>
      </c>
      <c r="C11" s="143" t="s">
        <v>72</v>
      </c>
      <c r="D11" s="144" t="s">
        <v>73</v>
      </c>
      <c r="E11" s="168">
        <v>69</v>
      </c>
      <c r="F11" s="179"/>
      <c r="G11" s="173">
        <f t="shared" si="0"/>
        <v>0</v>
      </c>
    </row>
    <row r="12" spans="1:7" s="25" customFormat="1" x14ac:dyDescent="0.25">
      <c r="A12" s="141">
        <v>10</v>
      </c>
      <c r="B12" s="142" t="s">
        <v>75</v>
      </c>
      <c r="C12" s="143" t="s">
        <v>76</v>
      </c>
      <c r="D12" s="144" t="s">
        <v>73</v>
      </c>
      <c r="E12" s="168">
        <v>0</v>
      </c>
      <c r="F12" s="179"/>
      <c r="G12" s="173">
        <f t="shared" si="0"/>
        <v>0</v>
      </c>
    </row>
    <row r="13" spans="1:7" s="25" customFormat="1" x14ac:dyDescent="0.25">
      <c r="A13" s="141">
        <v>11</v>
      </c>
      <c r="B13" s="142">
        <v>25200110</v>
      </c>
      <c r="C13" s="143" t="s">
        <v>74</v>
      </c>
      <c r="D13" s="144" t="s">
        <v>73</v>
      </c>
      <c r="E13" s="168">
        <v>69</v>
      </c>
      <c r="F13" s="179"/>
      <c r="G13" s="173">
        <f t="shared" si="0"/>
        <v>0</v>
      </c>
    </row>
    <row r="14" spans="1:7" s="25" customFormat="1" ht="25.5" x14ac:dyDescent="0.25">
      <c r="A14" s="141">
        <v>12</v>
      </c>
      <c r="B14" s="142" t="s">
        <v>254</v>
      </c>
      <c r="C14" s="143" t="s">
        <v>255</v>
      </c>
      <c r="D14" s="144" t="s">
        <v>68</v>
      </c>
      <c r="E14" s="168">
        <v>0</v>
      </c>
      <c r="F14" s="179"/>
      <c r="G14" s="173">
        <f t="shared" si="0"/>
        <v>0</v>
      </c>
    </row>
    <row r="15" spans="1:7" s="25" customFormat="1" ht="19.5" customHeight="1" x14ac:dyDescent="0.25">
      <c r="A15" s="141">
        <v>13</v>
      </c>
      <c r="B15" s="142" t="s">
        <v>256</v>
      </c>
      <c r="C15" s="143" t="s">
        <v>257</v>
      </c>
      <c r="D15" s="144" t="s">
        <v>68</v>
      </c>
      <c r="E15" s="168">
        <v>0</v>
      </c>
      <c r="F15" s="179"/>
      <c r="G15" s="173">
        <f t="shared" si="0"/>
        <v>0</v>
      </c>
    </row>
    <row r="16" spans="1:7" s="25" customFormat="1" x14ac:dyDescent="0.25">
      <c r="A16" s="141">
        <v>14</v>
      </c>
      <c r="B16" s="142">
        <v>28000510</v>
      </c>
      <c r="C16" s="143" t="s">
        <v>77</v>
      </c>
      <c r="D16" s="144" t="s">
        <v>68</v>
      </c>
      <c r="E16" s="168">
        <v>5</v>
      </c>
      <c r="F16" s="179"/>
      <c r="G16" s="173">
        <f t="shared" si="0"/>
        <v>0</v>
      </c>
    </row>
    <row r="17" spans="1:7" s="25" customFormat="1" x14ac:dyDescent="0.25">
      <c r="A17" s="141">
        <v>15</v>
      </c>
      <c r="B17" s="142">
        <v>31101100</v>
      </c>
      <c r="C17" s="143" t="s">
        <v>167</v>
      </c>
      <c r="D17" s="144" t="s">
        <v>65</v>
      </c>
      <c r="E17" s="168">
        <v>483.90740740740739</v>
      </c>
      <c r="F17" s="179"/>
      <c r="G17" s="173">
        <f t="shared" si="0"/>
        <v>0</v>
      </c>
    </row>
    <row r="18" spans="1:7" s="25" customFormat="1" x14ac:dyDescent="0.25">
      <c r="A18" s="141">
        <v>16</v>
      </c>
      <c r="B18" s="142">
        <v>35300200</v>
      </c>
      <c r="C18" s="143" t="s">
        <v>78</v>
      </c>
      <c r="D18" s="144" t="s">
        <v>73</v>
      </c>
      <c r="E18" s="168">
        <v>0</v>
      </c>
      <c r="F18" s="179"/>
      <c r="G18" s="173">
        <f t="shared" si="0"/>
        <v>0</v>
      </c>
    </row>
    <row r="19" spans="1:7" s="25" customFormat="1" x14ac:dyDescent="0.25">
      <c r="A19" s="141">
        <v>17</v>
      </c>
      <c r="B19" s="142">
        <v>35300400</v>
      </c>
      <c r="C19" s="143" t="s">
        <v>258</v>
      </c>
      <c r="D19" s="144" t="s">
        <v>73</v>
      </c>
      <c r="E19" s="168">
        <v>2795</v>
      </c>
      <c r="F19" s="179"/>
      <c r="G19" s="173">
        <f t="shared" si="0"/>
        <v>0</v>
      </c>
    </row>
    <row r="20" spans="1:7" s="25" customFormat="1" x14ac:dyDescent="0.25">
      <c r="A20" s="141">
        <v>18</v>
      </c>
      <c r="B20" s="142">
        <v>40600290</v>
      </c>
      <c r="C20" s="143" t="s">
        <v>79</v>
      </c>
      <c r="D20" s="144" t="s">
        <v>80</v>
      </c>
      <c r="E20" s="168">
        <v>1981</v>
      </c>
      <c r="F20" s="179"/>
      <c r="G20" s="173">
        <f t="shared" si="0"/>
        <v>0</v>
      </c>
    </row>
    <row r="21" spans="1:7" s="25" customFormat="1" x14ac:dyDescent="0.25">
      <c r="A21" s="141">
        <v>19</v>
      </c>
      <c r="B21" s="142">
        <v>40600525</v>
      </c>
      <c r="C21" s="143" t="s">
        <v>168</v>
      </c>
      <c r="D21" s="144" t="s">
        <v>81</v>
      </c>
      <c r="E21" s="168">
        <v>4</v>
      </c>
      <c r="F21" s="179"/>
      <c r="G21" s="173">
        <f t="shared" si="0"/>
        <v>0</v>
      </c>
    </row>
    <row r="22" spans="1:7" s="25" customFormat="1" x14ac:dyDescent="0.25">
      <c r="A22" s="141">
        <v>20</v>
      </c>
      <c r="B22" s="142">
        <v>40600635</v>
      </c>
      <c r="C22" s="143" t="s">
        <v>82</v>
      </c>
      <c r="D22" s="144" t="s">
        <v>81</v>
      </c>
      <c r="E22" s="168">
        <v>238</v>
      </c>
      <c r="F22" s="179"/>
      <c r="G22" s="173">
        <f t="shared" si="0"/>
        <v>0</v>
      </c>
    </row>
    <row r="23" spans="1:7" s="25" customFormat="1" ht="15" customHeight="1" x14ac:dyDescent="0.25">
      <c r="A23" s="141">
        <v>21</v>
      </c>
      <c r="B23" s="142">
        <v>40604060</v>
      </c>
      <c r="C23" s="143" t="s">
        <v>169</v>
      </c>
      <c r="D23" s="144" t="s">
        <v>81</v>
      </c>
      <c r="E23" s="168">
        <v>323</v>
      </c>
      <c r="F23" s="179"/>
      <c r="G23" s="173">
        <f t="shared" si="0"/>
        <v>0</v>
      </c>
    </row>
    <row r="24" spans="1:7" s="25" customFormat="1" x14ac:dyDescent="0.25">
      <c r="A24" s="141">
        <v>22</v>
      </c>
      <c r="B24" s="142" t="s">
        <v>259</v>
      </c>
      <c r="C24" s="143" t="s">
        <v>260</v>
      </c>
      <c r="D24" s="144" t="s">
        <v>68</v>
      </c>
      <c r="E24" s="168">
        <v>0</v>
      </c>
      <c r="F24" s="179"/>
      <c r="G24" s="173">
        <f t="shared" si="0"/>
        <v>0</v>
      </c>
    </row>
    <row r="25" spans="1:7" s="25" customFormat="1" ht="25.5" x14ac:dyDescent="0.25">
      <c r="A25" s="141">
        <v>23</v>
      </c>
      <c r="B25" s="142" t="s">
        <v>261</v>
      </c>
      <c r="C25" s="143" t="s">
        <v>262</v>
      </c>
      <c r="D25" s="144" t="s">
        <v>65</v>
      </c>
      <c r="E25" s="168">
        <v>0</v>
      </c>
      <c r="F25" s="179"/>
      <c r="G25" s="173">
        <f t="shared" si="0"/>
        <v>0</v>
      </c>
    </row>
    <row r="26" spans="1:7" s="25" customFormat="1" ht="25.5" x14ac:dyDescent="0.25">
      <c r="A26" s="141">
        <v>24</v>
      </c>
      <c r="B26" s="142">
        <v>42300400</v>
      </c>
      <c r="C26" s="143" t="s">
        <v>170</v>
      </c>
      <c r="D26" s="144" t="s">
        <v>73</v>
      </c>
      <c r="E26" s="168">
        <v>92.888888888888886</v>
      </c>
      <c r="F26" s="179"/>
      <c r="G26" s="173">
        <f t="shared" si="0"/>
        <v>0</v>
      </c>
    </row>
    <row r="27" spans="1:7" s="25" customFormat="1" x14ac:dyDescent="0.25">
      <c r="A27" s="141">
        <v>25</v>
      </c>
      <c r="B27" s="142" t="s">
        <v>84</v>
      </c>
      <c r="C27" s="143" t="s">
        <v>171</v>
      </c>
      <c r="D27" s="144" t="s">
        <v>85</v>
      </c>
      <c r="E27" s="168">
        <v>2792</v>
      </c>
      <c r="F27" s="179"/>
      <c r="G27" s="173">
        <f t="shared" si="0"/>
        <v>0</v>
      </c>
    </row>
    <row r="28" spans="1:7" s="25" customFormat="1" x14ac:dyDescent="0.25">
      <c r="A28" s="141">
        <v>26</v>
      </c>
      <c r="B28" s="142" t="s">
        <v>86</v>
      </c>
      <c r="C28" s="143" t="s">
        <v>172</v>
      </c>
      <c r="D28" s="144" t="s">
        <v>85</v>
      </c>
      <c r="E28" s="168">
        <v>766</v>
      </c>
      <c r="F28" s="179"/>
      <c r="G28" s="173">
        <f t="shared" si="0"/>
        <v>0</v>
      </c>
    </row>
    <row r="29" spans="1:7" s="25" customFormat="1" x14ac:dyDescent="0.25">
      <c r="A29" s="141">
        <v>27</v>
      </c>
      <c r="B29" s="142" t="s">
        <v>87</v>
      </c>
      <c r="C29" s="143" t="s">
        <v>173</v>
      </c>
      <c r="D29" s="144" t="s">
        <v>85</v>
      </c>
      <c r="E29" s="168">
        <v>140</v>
      </c>
      <c r="F29" s="179"/>
      <c r="G29" s="173">
        <f t="shared" si="0"/>
        <v>0</v>
      </c>
    </row>
    <row r="30" spans="1:7" s="25" customFormat="1" x14ac:dyDescent="0.25">
      <c r="A30" s="141">
        <v>28</v>
      </c>
      <c r="B30" s="142" t="s">
        <v>88</v>
      </c>
      <c r="C30" s="143" t="s">
        <v>174</v>
      </c>
      <c r="D30" s="144" t="s">
        <v>85</v>
      </c>
      <c r="E30" s="168">
        <v>0</v>
      </c>
      <c r="F30" s="179"/>
      <c r="G30" s="173">
        <f t="shared" si="0"/>
        <v>0</v>
      </c>
    </row>
    <row r="31" spans="1:7" s="25" customFormat="1" x14ac:dyDescent="0.25">
      <c r="A31" s="141">
        <v>29</v>
      </c>
      <c r="B31" s="142" t="s">
        <v>89</v>
      </c>
      <c r="C31" s="143" t="s">
        <v>90</v>
      </c>
      <c r="D31" s="144" t="s">
        <v>85</v>
      </c>
      <c r="E31" s="168">
        <v>173</v>
      </c>
      <c r="F31" s="179"/>
      <c r="G31" s="173">
        <f t="shared" si="0"/>
        <v>0</v>
      </c>
    </row>
    <row r="32" spans="1:7" s="25" customFormat="1" x14ac:dyDescent="0.25">
      <c r="A32" s="141">
        <v>30</v>
      </c>
      <c r="B32" s="142" t="s">
        <v>91</v>
      </c>
      <c r="C32" s="143" t="s">
        <v>92</v>
      </c>
      <c r="D32" s="144" t="s">
        <v>73</v>
      </c>
      <c r="E32" s="168">
        <v>0</v>
      </c>
      <c r="F32" s="179"/>
      <c r="G32" s="173">
        <f t="shared" si="0"/>
        <v>0</v>
      </c>
    </row>
    <row r="33" spans="1:7" s="25" customFormat="1" x14ac:dyDescent="0.25">
      <c r="A33" s="141">
        <v>31</v>
      </c>
      <c r="B33" s="142">
        <v>44000100</v>
      </c>
      <c r="C33" s="143" t="s">
        <v>93</v>
      </c>
      <c r="D33" s="144" t="s">
        <v>73</v>
      </c>
      <c r="E33" s="168">
        <v>3000.1111111111113</v>
      </c>
      <c r="F33" s="179"/>
      <c r="G33" s="173">
        <f t="shared" si="0"/>
        <v>0</v>
      </c>
    </row>
    <row r="34" spans="1:7" s="25" customFormat="1" x14ac:dyDescent="0.25">
      <c r="A34" s="141">
        <v>32</v>
      </c>
      <c r="B34" s="142">
        <v>44000300</v>
      </c>
      <c r="C34" s="143" t="s">
        <v>175</v>
      </c>
      <c r="D34" s="144" t="s">
        <v>70</v>
      </c>
      <c r="E34" s="168">
        <v>0</v>
      </c>
      <c r="F34" s="179"/>
      <c r="G34" s="173">
        <f t="shared" si="0"/>
        <v>0</v>
      </c>
    </row>
    <row r="35" spans="1:7" s="25" customFormat="1" x14ac:dyDescent="0.25">
      <c r="A35" s="141">
        <v>33</v>
      </c>
      <c r="B35" s="142">
        <v>44000500</v>
      </c>
      <c r="C35" s="143" t="s">
        <v>94</v>
      </c>
      <c r="D35" s="144" t="s">
        <v>70</v>
      </c>
      <c r="E35" s="168">
        <v>223</v>
      </c>
      <c r="F35" s="179"/>
      <c r="G35" s="173">
        <f t="shared" ref="G35:G66" si="1">SUM(E35*F35)</f>
        <v>0</v>
      </c>
    </row>
    <row r="36" spans="1:7" s="25" customFormat="1" x14ac:dyDescent="0.25">
      <c r="A36" s="141">
        <v>34</v>
      </c>
      <c r="B36" s="142">
        <v>44000600</v>
      </c>
      <c r="C36" s="143" t="s">
        <v>177</v>
      </c>
      <c r="D36" s="144" t="s">
        <v>85</v>
      </c>
      <c r="E36" s="168">
        <v>1321</v>
      </c>
      <c r="F36" s="179"/>
      <c r="G36" s="173">
        <f t="shared" si="1"/>
        <v>0</v>
      </c>
    </row>
    <row r="37" spans="1:7" s="25" customFormat="1" x14ac:dyDescent="0.25">
      <c r="A37" s="141">
        <v>35</v>
      </c>
      <c r="B37" s="142" t="s">
        <v>263</v>
      </c>
      <c r="C37" s="143" t="s">
        <v>95</v>
      </c>
      <c r="D37" s="144" t="s">
        <v>70</v>
      </c>
      <c r="E37" s="168">
        <v>162.79999999999998</v>
      </c>
      <c r="F37" s="179"/>
      <c r="G37" s="173">
        <f t="shared" si="1"/>
        <v>0</v>
      </c>
    </row>
    <row r="38" spans="1:7" s="25" customFormat="1" x14ac:dyDescent="0.25">
      <c r="A38" s="141">
        <v>36</v>
      </c>
      <c r="B38" s="142">
        <v>54248510</v>
      </c>
      <c r="C38" s="143" t="s">
        <v>178</v>
      </c>
      <c r="D38" s="144" t="s">
        <v>65</v>
      </c>
      <c r="E38" s="170">
        <v>0</v>
      </c>
      <c r="F38" s="179"/>
      <c r="G38" s="173">
        <f t="shared" si="1"/>
        <v>0</v>
      </c>
    </row>
    <row r="39" spans="1:7" s="25" customFormat="1" ht="25.5" x14ac:dyDescent="0.25">
      <c r="A39" s="141">
        <v>37</v>
      </c>
      <c r="B39" s="142" t="s">
        <v>264</v>
      </c>
      <c r="C39" s="143" t="s">
        <v>265</v>
      </c>
      <c r="D39" s="144" t="s">
        <v>70</v>
      </c>
      <c r="E39" s="170">
        <v>0</v>
      </c>
      <c r="F39" s="179"/>
      <c r="G39" s="173">
        <f t="shared" si="1"/>
        <v>0</v>
      </c>
    </row>
    <row r="40" spans="1:7" s="25" customFormat="1" x14ac:dyDescent="0.25">
      <c r="A40" s="141">
        <v>38</v>
      </c>
      <c r="B40" s="142" t="s">
        <v>266</v>
      </c>
      <c r="C40" s="143" t="s">
        <v>267</v>
      </c>
      <c r="D40" s="144" t="s">
        <v>70</v>
      </c>
      <c r="E40" s="170">
        <v>0</v>
      </c>
      <c r="F40" s="179"/>
      <c r="G40" s="173">
        <f t="shared" si="1"/>
        <v>0</v>
      </c>
    </row>
    <row r="41" spans="1:7" s="25" customFormat="1" ht="25.5" x14ac:dyDescent="0.25">
      <c r="A41" s="141">
        <v>39</v>
      </c>
      <c r="B41" s="142" t="s">
        <v>96</v>
      </c>
      <c r="C41" s="143" t="s">
        <v>97</v>
      </c>
      <c r="D41" s="144" t="s">
        <v>70</v>
      </c>
      <c r="E41" s="168">
        <v>15</v>
      </c>
      <c r="F41" s="179"/>
      <c r="G41" s="173">
        <f t="shared" si="1"/>
        <v>0</v>
      </c>
    </row>
    <row r="42" spans="1:7" s="25" customFormat="1" ht="25.5" x14ac:dyDescent="0.25">
      <c r="A42" s="141">
        <v>40</v>
      </c>
      <c r="B42" s="142" t="s">
        <v>98</v>
      </c>
      <c r="C42" s="143" t="s">
        <v>99</v>
      </c>
      <c r="D42" s="144" t="s">
        <v>70</v>
      </c>
      <c r="E42" s="168">
        <v>0</v>
      </c>
      <c r="F42" s="179"/>
      <c r="G42" s="173">
        <f t="shared" si="1"/>
        <v>0</v>
      </c>
    </row>
    <row r="43" spans="1:7" s="25" customFormat="1" x14ac:dyDescent="0.25">
      <c r="A43" s="141">
        <v>41</v>
      </c>
      <c r="B43" s="142" t="s">
        <v>100</v>
      </c>
      <c r="C43" s="143" t="s">
        <v>101</v>
      </c>
      <c r="D43" s="144" t="s">
        <v>70</v>
      </c>
      <c r="E43" s="168">
        <v>50</v>
      </c>
      <c r="F43" s="179"/>
      <c r="G43" s="173">
        <f t="shared" si="1"/>
        <v>0</v>
      </c>
    </row>
    <row r="44" spans="1:7" s="25" customFormat="1" x14ac:dyDescent="0.25">
      <c r="A44" s="141">
        <v>42</v>
      </c>
      <c r="B44" s="142" t="s">
        <v>268</v>
      </c>
      <c r="C44" s="143" t="s">
        <v>269</v>
      </c>
      <c r="D44" s="144" t="s">
        <v>70</v>
      </c>
      <c r="E44" s="168">
        <v>0</v>
      </c>
      <c r="F44" s="179"/>
      <c r="G44" s="173">
        <f t="shared" si="1"/>
        <v>0</v>
      </c>
    </row>
    <row r="45" spans="1:7" s="25" customFormat="1" x14ac:dyDescent="0.25">
      <c r="A45" s="141">
        <v>43</v>
      </c>
      <c r="B45" s="142" t="s">
        <v>270</v>
      </c>
      <c r="C45" s="143" t="s">
        <v>271</v>
      </c>
      <c r="D45" s="144" t="s">
        <v>70</v>
      </c>
      <c r="E45" s="168">
        <v>0</v>
      </c>
      <c r="F45" s="179"/>
      <c r="G45" s="173">
        <f t="shared" si="1"/>
        <v>0</v>
      </c>
    </row>
    <row r="46" spans="1:7" s="25" customFormat="1" x14ac:dyDescent="0.25">
      <c r="A46" s="141">
        <v>44</v>
      </c>
      <c r="B46" s="142" t="s">
        <v>179</v>
      </c>
      <c r="C46" s="143" t="s">
        <v>180</v>
      </c>
      <c r="D46" s="144" t="s">
        <v>70</v>
      </c>
      <c r="E46" s="168">
        <v>0</v>
      </c>
      <c r="F46" s="179"/>
      <c r="G46" s="173">
        <f t="shared" si="1"/>
        <v>0</v>
      </c>
    </row>
    <row r="47" spans="1:7" s="25" customFormat="1" x14ac:dyDescent="0.25">
      <c r="A47" s="141">
        <v>45</v>
      </c>
      <c r="B47" s="142" t="s">
        <v>272</v>
      </c>
      <c r="C47" s="143" t="s">
        <v>273</v>
      </c>
      <c r="D47" s="144" t="s">
        <v>70</v>
      </c>
      <c r="E47" s="168">
        <v>0</v>
      </c>
      <c r="F47" s="179"/>
      <c r="G47" s="173">
        <f t="shared" si="1"/>
        <v>0</v>
      </c>
    </row>
    <row r="48" spans="1:7" s="25" customFormat="1" x14ac:dyDescent="0.25">
      <c r="A48" s="141">
        <v>46</v>
      </c>
      <c r="B48" s="142" t="s">
        <v>181</v>
      </c>
      <c r="C48" s="143" t="s">
        <v>182</v>
      </c>
      <c r="D48" s="144" t="s">
        <v>70</v>
      </c>
      <c r="E48" s="168">
        <v>0</v>
      </c>
      <c r="F48" s="179"/>
      <c r="G48" s="173">
        <f t="shared" si="1"/>
        <v>0</v>
      </c>
    </row>
    <row r="49" spans="1:7" s="25" customFormat="1" ht="17.25" customHeight="1" x14ac:dyDescent="0.25">
      <c r="A49" s="141">
        <v>47</v>
      </c>
      <c r="B49" s="142" t="s">
        <v>183</v>
      </c>
      <c r="C49" s="143" t="s">
        <v>184</v>
      </c>
      <c r="D49" s="144" t="s">
        <v>70</v>
      </c>
      <c r="E49" s="168">
        <v>0</v>
      </c>
      <c r="F49" s="179"/>
      <c r="G49" s="173">
        <f t="shared" si="1"/>
        <v>0</v>
      </c>
    </row>
    <row r="50" spans="1:7" s="25" customFormat="1" ht="17.25" customHeight="1" x14ac:dyDescent="0.25">
      <c r="A50" s="141">
        <v>48</v>
      </c>
      <c r="B50" s="142" t="s">
        <v>274</v>
      </c>
      <c r="C50" s="143" t="s">
        <v>357</v>
      </c>
      <c r="D50" s="144" t="s">
        <v>70</v>
      </c>
      <c r="E50" s="168">
        <v>200</v>
      </c>
      <c r="F50" s="179"/>
      <c r="G50" s="173">
        <f t="shared" si="1"/>
        <v>0</v>
      </c>
    </row>
    <row r="51" spans="1:7" s="25" customFormat="1" ht="13.5" customHeight="1" x14ac:dyDescent="0.25">
      <c r="A51" s="149">
        <v>49</v>
      </c>
      <c r="B51" s="150" t="s">
        <v>276</v>
      </c>
      <c r="C51" s="151" t="s">
        <v>277</v>
      </c>
      <c r="D51" s="152" t="s">
        <v>70</v>
      </c>
      <c r="E51" s="171">
        <v>0</v>
      </c>
      <c r="F51" s="180"/>
      <c r="G51" s="173">
        <f t="shared" si="1"/>
        <v>0</v>
      </c>
    </row>
    <row r="52" spans="1:7" s="25" customFormat="1" x14ac:dyDescent="0.25">
      <c r="A52" s="141">
        <v>50</v>
      </c>
      <c r="B52" s="142" t="s">
        <v>156</v>
      </c>
      <c r="C52" s="143" t="s">
        <v>157</v>
      </c>
      <c r="D52" s="144" t="s">
        <v>70</v>
      </c>
      <c r="E52" s="168">
        <v>35</v>
      </c>
      <c r="F52" s="181"/>
      <c r="G52" s="173">
        <f t="shared" si="1"/>
        <v>0</v>
      </c>
    </row>
    <row r="53" spans="1:7" s="25" customFormat="1" x14ac:dyDescent="0.25">
      <c r="A53" s="141">
        <v>51</v>
      </c>
      <c r="B53" s="142" t="s">
        <v>102</v>
      </c>
      <c r="C53" s="143" t="s">
        <v>103</v>
      </c>
      <c r="D53" s="144" t="s">
        <v>70</v>
      </c>
      <c r="E53" s="168">
        <v>2650</v>
      </c>
      <c r="F53" s="181"/>
      <c r="G53" s="173">
        <f t="shared" si="1"/>
        <v>0</v>
      </c>
    </row>
    <row r="54" spans="1:7" s="25" customFormat="1" x14ac:dyDescent="0.25">
      <c r="A54" s="141">
        <v>52</v>
      </c>
      <c r="B54" s="142">
        <v>56100015</v>
      </c>
      <c r="C54" s="143" t="s">
        <v>185</v>
      </c>
      <c r="D54" s="144" t="s">
        <v>68</v>
      </c>
      <c r="E54" s="168">
        <v>0</v>
      </c>
      <c r="F54" s="181"/>
      <c r="G54" s="173">
        <f t="shared" si="1"/>
        <v>0</v>
      </c>
    </row>
    <row r="55" spans="1:7" s="25" customFormat="1" x14ac:dyDescent="0.25">
      <c r="A55" s="141">
        <v>53</v>
      </c>
      <c r="B55" s="142">
        <v>56100020</v>
      </c>
      <c r="C55" s="143" t="s">
        <v>186</v>
      </c>
      <c r="D55" s="144" t="s">
        <v>68</v>
      </c>
      <c r="E55" s="168">
        <v>0</v>
      </c>
      <c r="F55" s="181"/>
      <c r="G55" s="173">
        <f t="shared" si="1"/>
        <v>0</v>
      </c>
    </row>
    <row r="56" spans="1:7" s="25" customFormat="1" x14ac:dyDescent="0.25">
      <c r="A56" s="141">
        <v>54</v>
      </c>
      <c r="B56" s="142">
        <v>56100055</v>
      </c>
      <c r="C56" s="143" t="s">
        <v>278</v>
      </c>
      <c r="D56" s="144" t="s">
        <v>68</v>
      </c>
      <c r="E56" s="168">
        <v>0</v>
      </c>
      <c r="F56" s="181"/>
      <c r="G56" s="173">
        <f t="shared" si="1"/>
        <v>0</v>
      </c>
    </row>
    <row r="57" spans="1:7" s="25" customFormat="1" x14ac:dyDescent="0.25">
      <c r="A57" s="141">
        <v>55</v>
      </c>
      <c r="B57" s="142">
        <v>56100065</v>
      </c>
      <c r="C57" s="143" t="s">
        <v>279</v>
      </c>
      <c r="D57" s="144" t="s">
        <v>68</v>
      </c>
      <c r="E57" s="168">
        <v>0</v>
      </c>
      <c r="F57" s="181"/>
      <c r="G57" s="173">
        <f t="shared" si="1"/>
        <v>0</v>
      </c>
    </row>
    <row r="58" spans="1:7" s="25" customFormat="1" x14ac:dyDescent="0.25">
      <c r="A58" s="141">
        <v>56</v>
      </c>
      <c r="B58" s="142">
        <v>56103000</v>
      </c>
      <c r="C58" s="143" t="s">
        <v>187</v>
      </c>
      <c r="D58" s="144" t="s">
        <v>70</v>
      </c>
      <c r="E58" s="168">
        <v>0</v>
      </c>
      <c r="F58" s="181"/>
      <c r="G58" s="173">
        <f t="shared" si="1"/>
        <v>0</v>
      </c>
    </row>
    <row r="59" spans="1:7" s="25" customFormat="1" x14ac:dyDescent="0.25">
      <c r="A59" s="141">
        <v>57</v>
      </c>
      <c r="B59" s="142" t="s">
        <v>280</v>
      </c>
      <c r="C59" s="143" t="s">
        <v>281</v>
      </c>
      <c r="D59" s="144" t="s">
        <v>70</v>
      </c>
      <c r="E59" s="168">
        <v>0</v>
      </c>
      <c r="F59" s="181"/>
      <c r="G59" s="173">
        <f t="shared" si="1"/>
        <v>0</v>
      </c>
    </row>
    <row r="60" spans="1:7" s="25" customFormat="1" x14ac:dyDescent="0.25">
      <c r="A60" s="141">
        <v>58</v>
      </c>
      <c r="B60" s="142" t="s">
        <v>282</v>
      </c>
      <c r="C60" s="143" t="s">
        <v>283</v>
      </c>
      <c r="D60" s="144" t="s">
        <v>70</v>
      </c>
      <c r="E60" s="168">
        <v>0</v>
      </c>
      <c r="F60" s="181"/>
      <c r="G60" s="173">
        <f t="shared" si="1"/>
        <v>0</v>
      </c>
    </row>
    <row r="61" spans="1:7" s="25" customFormat="1" x14ac:dyDescent="0.25">
      <c r="A61" s="141">
        <v>59</v>
      </c>
      <c r="B61" s="142" t="s">
        <v>284</v>
      </c>
      <c r="C61" s="143" t="s">
        <v>285</v>
      </c>
      <c r="D61" s="144" t="s">
        <v>68</v>
      </c>
      <c r="E61" s="168">
        <v>0</v>
      </c>
      <c r="F61" s="181"/>
      <c r="G61" s="173">
        <f t="shared" si="1"/>
        <v>0</v>
      </c>
    </row>
    <row r="62" spans="1:7" s="25" customFormat="1" x14ac:dyDescent="0.25">
      <c r="A62" s="141">
        <v>60</v>
      </c>
      <c r="B62" s="142" t="s">
        <v>286</v>
      </c>
      <c r="C62" s="143" t="s">
        <v>287</v>
      </c>
      <c r="D62" s="144" t="s">
        <v>68</v>
      </c>
      <c r="E62" s="168">
        <v>0</v>
      </c>
      <c r="F62" s="181"/>
      <c r="G62" s="173">
        <f t="shared" si="1"/>
        <v>0</v>
      </c>
    </row>
    <row r="63" spans="1:7" s="25" customFormat="1" x14ac:dyDescent="0.25">
      <c r="A63" s="141">
        <v>61</v>
      </c>
      <c r="B63" s="142">
        <v>56109418</v>
      </c>
      <c r="C63" s="143" t="s">
        <v>188</v>
      </c>
      <c r="D63" s="144" t="s">
        <v>68</v>
      </c>
      <c r="E63" s="168">
        <v>0</v>
      </c>
      <c r="F63" s="181"/>
      <c r="G63" s="173">
        <f t="shared" si="1"/>
        <v>0</v>
      </c>
    </row>
    <row r="64" spans="1:7" s="25" customFormat="1" x14ac:dyDescent="0.25">
      <c r="A64" s="141">
        <v>62</v>
      </c>
      <c r="B64" s="142">
        <v>56109400</v>
      </c>
      <c r="C64" s="143" t="s">
        <v>288</v>
      </c>
      <c r="D64" s="144" t="s">
        <v>68</v>
      </c>
      <c r="E64" s="168">
        <v>0</v>
      </c>
      <c r="F64" s="181"/>
      <c r="G64" s="173">
        <f t="shared" si="1"/>
        <v>0</v>
      </c>
    </row>
    <row r="65" spans="1:7" s="25" customFormat="1" x14ac:dyDescent="0.25">
      <c r="A65" s="141">
        <v>63</v>
      </c>
      <c r="B65" s="142">
        <v>56109408</v>
      </c>
      <c r="C65" s="143" t="s">
        <v>289</v>
      </c>
      <c r="D65" s="144" t="s">
        <v>68</v>
      </c>
      <c r="E65" s="168">
        <v>0</v>
      </c>
      <c r="F65" s="181"/>
      <c r="G65" s="173">
        <f t="shared" si="1"/>
        <v>0</v>
      </c>
    </row>
    <row r="66" spans="1:7" s="25" customFormat="1" x14ac:dyDescent="0.25">
      <c r="A66" s="141">
        <v>64</v>
      </c>
      <c r="B66" s="142">
        <v>56109420</v>
      </c>
      <c r="C66" s="143" t="s">
        <v>189</v>
      </c>
      <c r="D66" s="144" t="s">
        <v>68</v>
      </c>
      <c r="E66" s="168">
        <v>0</v>
      </c>
      <c r="F66" s="181"/>
      <c r="G66" s="173">
        <f t="shared" si="1"/>
        <v>0</v>
      </c>
    </row>
    <row r="67" spans="1:7" s="25" customFormat="1" x14ac:dyDescent="0.25">
      <c r="A67" s="141">
        <v>65</v>
      </c>
      <c r="B67" s="142">
        <v>56109424</v>
      </c>
      <c r="C67" s="143" t="s">
        <v>290</v>
      </c>
      <c r="D67" s="144" t="s">
        <v>68</v>
      </c>
      <c r="E67" s="170">
        <v>0</v>
      </c>
      <c r="F67" s="181"/>
      <c r="G67" s="173">
        <f t="shared" ref="G67:G98" si="2">SUM(E67*F67)</f>
        <v>0</v>
      </c>
    </row>
    <row r="68" spans="1:7" s="25" customFormat="1" x14ac:dyDescent="0.25">
      <c r="A68" s="141">
        <v>66</v>
      </c>
      <c r="B68" s="142">
        <v>56200300</v>
      </c>
      <c r="C68" s="143" t="s">
        <v>190</v>
      </c>
      <c r="D68" s="144" t="s">
        <v>191</v>
      </c>
      <c r="E68" s="170">
        <v>0</v>
      </c>
      <c r="F68" s="181"/>
      <c r="G68" s="173">
        <f t="shared" si="2"/>
        <v>0</v>
      </c>
    </row>
    <row r="69" spans="1:7" s="25" customFormat="1" x14ac:dyDescent="0.25">
      <c r="A69" s="141">
        <v>67</v>
      </c>
      <c r="B69" s="142" t="s">
        <v>291</v>
      </c>
      <c r="C69" s="143" t="s">
        <v>292</v>
      </c>
      <c r="D69" s="144" t="s">
        <v>68</v>
      </c>
      <c r="E69" s="168">
        <v>0</v>
      </c>
      <c r="F69" s="181"/>
      <c r="G69" s="173">
        <f t="shared" si="2"/>
        <v>0</v>
      </c>
    </row>
    <row r="70" spans="1:7" s="25" customFormat="1" x14ac:dyDescent="0.25">
      <c r="A70" s="141">
        <v>68</v>
      </c>
      <c r="B70" s="142" t="s">
        <v>293</v>
      </c>
      <c r="C70" s="143" t="s">
        <v>294</v>
      </c>
      <c r="D70" s="144" t="s">
        <v>68</v>
      </c>
      <c r="E70" s="168">
        <v>0</v>
      </c>
      <c r="F70" s="181"/>
      <c r="G70" s="173">
        <f t="shared" si="2"/>
        <v>0</v>
      </c>
    </row>
    <row r="71" spans="1:7" s="25" customFormat="1" x14ac:dyDescent="0.25">
      <c r="A71" s="141">
        <v>69</v>
      </c>
      <c r="B71" s="142">
        <v>56400700</v>
      </c>
      <c r="C71" s="143" t="s">
        <v>192</v>
      </c>
      <c r="D71" s="144" t="s">
        <v>68</v>
      </c>
      <c r="E71" s="168">
        <v>0</v>
      </c>
      <c r="F71" s="181"/>
      <c r="G71" s="173">
        <f t="shared" si="2"/>
        <v>0</v>
      </c>
    </row>
    <row r="72" spans="1:7" s="25" customFormat="1" x14ac:dyDescent="0.25">
      <c r="A72" s="141">
        <v>70</v>
      </c>
      <c r="B72" s="142" t="s">
        <v>295</v>
      </c>
      <c r="C72" s="143" t="s">
        <v>296</v>
      </c>
      <c r="D72" s="144" t="s">
        <v>68</v>
      </c>
      <c r="E72" s="170">
        <v>0</v>
      </c>
      <c r="F72" s="181"/>
      <c r="G72" s="173">
        <f t="shared" si="2"/>
        <v>0</v>
      </c>
    </row>
    <row r="73" spans="1:7" s="25" customFormat="1" x14ac:dyDescent="0.25">
      <c r="A73" s="141">
        <v>71</v>
      </c>
      <c r="B73" s="142" t="s">
        <v>297</v>
      </c>
      <c r="C73" s="143" t="s">
        <v>202</v>
      </c>
      <c r="D73" s="144" t="s">
        <v>68</v>
      </c>
      <c r="E73" s="170">
        <v>0</v>
      </c>
      <c r="F73" s="181"/>
      <c r="G73" s="173">
        <f t="shared" si="2"/>
        <v>0</v>
      </c>
    </row>
    <row r="74" spans="1:7" s="25" customFormat="1" x14ac:dyDescent="0.25">
      <c r="A74" s="141">
        <v>72</v>
      </c>
      <c r="B74" s="142" t="s">
        <v>298</v>
      </c>
      <c r="C74" s="143" t="s">
        <v>195</v>
      </c>
      <c r="D74" s="144" t="s">
        <v>68</v>
      </c>
      <c r="E74" s="170">
        <v>0</v>
      </c>
      <c r="F74" s="181"/>
      <c r="G74" s="173">
        <f t="shared" si="2"/>
        <v>0</v>
      </c>
    </row>
    <row r="75" spans="1:7" s="25" customFormat="1" x14ac:dyDescent="0.25">
      <c r="A75" s="141">
        <v>73</v>
      </c>
      <c r="B75" s="142" t="s">
        <v>194</v>
      </c>
      <c r="C75" s="143" t="s">
        <v>299</v>
      </c>
      <c r="D75" s="144" t="s">
        <v>68</v>
      </c>
      <c r="E75" s="170">
        <v>0</v>
      </c>
      <c r="F75" s="181"/>
      <c r="G75" s="173">
        <f t="shared" si="2"/>
        <v>0</v>
      </c>
    </row>
    <row r="76" spans="1:7" s="25" customFormat="1" x14ac:dyDescent="0.25">
      <c r="A76" s="141">
        <v>74</v>
      </c>
      <c r="B76" s="142" t="s">
        <v>196</v>
      </c>
      <c r="C76" s="143" t="s">
        <v>300</v>
      </c>
      <c r="D76" s="144" t="s">
        <v>68</v>
      </c>
      <c r="E76" s="170">
        <v>0</v>
      </c>
      <c r="F76" s="181"/>
      <c r="G76" s="173">
        <f t="shared" si="2"/>
        <v>0</v>
      </c>
    </row>
    <row r="77" spans="1:7" s="25" customFormat="1" x14ac:dyDescent="0.25">
      <c r="A77" s="141">
        <v>75</v>
      </c>
      <c r="B77" s="142" t="s">
        <v>197</v>
      </c>
      <c r="C77" s="143" t="s">
        <v>198</v>
      </c>
      <c r="D77" s="144" t="s">
        <v>68</v>
      </c>
      <c r="E77" s="170">
        <v>0</v>
      </c>
      <c r="F77" s="181"/>
      <c r="G77" s="173">
        <f t="shared" si="2"/>
        <v>0</v>
      </c>
    </row>
    <row r="78" spans="1:7" s="25" customFormat="1" x14ac:dyDescent="0.25">
      <c r="A78" s="141">
        <v>76</v>
      </c>
      <c r="B78" s="142" t="s">
        <v>301</v>
      </c>
      <c r="C78" s="143" t="s">
        <v>199</v>
      </c>
      <c r="D78" s="144" t="s">
        <v>68</v>
      </c>
      <c r="E78" s="170">
        <v>0</v>
      </c>
      <c r="F78" s="181"/>
      <c r="G78" s="173">
        <f t="shared" si="2"/>
        <v>0</v>
      </c>
    </row>
    <row r="79" spans="1:7" s="25" customFormat="1" x14ac:dyDescent="0.25">
      <c r="A79" s="141">
        <v>77</v>
      </c>
      <c r="B79" s="142" t="s">
        <v>301</v>
      </c>
      <c r="C79" s="143" t="s">
        <v>200</v>
      </c>
      <c r="D79" s="144" t="s">
        <v>68</v>
      </c>
      <c r="E79" s="170">
        <v>0</v>
      </c>
      <c r="F79" s="181"/>
      <c r="G79" s="173">
        <f t="shared" si="2"/>
        <v>0</v>
      </c>
    </row>
    <row r="80" spans="1:7" s="25" customFormat="1" x14ac:dyDescent="0.25">
      <c r="A80" s="141">
        <v>78</v>
      </c>
      <c r="B80" s="142" t="s">
        <v>301</v>
      </c>
      <c r="C80" s="143" t="s">
        <v>201</v>
      </c>
      <c r="D80" s="144" t="s">
        <v>68</v>
      </c>
      <c r="E80" s="170">
        <v>0</v>
      </c>
      <c r="F80" s="181"/>
      <c r="G80" s="173">
        <f t="shared" si="2"/>
        <v>0</v>
      </c>
    </row>
    <row r="81" spans="1:7" s="25" customFormat="1" ht="18" customHeight="1" x14ac:dyDescent="0.25">
      <c r="A81" s="141">
        <v>79</v>
      </c>
      <c r="B81" s="142" t="s">
        <v>302</v>
      </c>
      <c r="C81" s="143" t="s">
        <v>303</v>
      </c>
      <c r="D81" s="144" t="s">
        <v>68</v>
      </c>
      <c r="E81" s="170">
        <v>0</v>
      </c>
      <c r="F81" s="181"/>
      <c r="G81" s="173">
        <f t="shared" si="2"/>
        <v>0</v>
      </c>
    </row>
    <row r="82" spans="1:7" s="25" customFormat="1" ht="18" customHeight="1" x14ac:dyDescent="0.25">
      <c r="A82" s="141">
        <v>80</v>
      </c>
      <c r="B82" s="142" t="s">
        <v>301</v>
      </c>
      <c r="C82" s="143" t="s">
        <v>304</v>
      </c>
      <c r="D82" s="144" t="s">
        <v>191</v>
      </c>
      <c r="E82" s="170">
        <v>0</v>
      </c>
      <c r="F82" s="181"/>
      <c r="G82" s="173">
        <f t="shared" si="2"/>
        <v>0</v>
      </c>
    </row>
    <row r="83" spans="1:7" s="25" customFormat="1" x14ac:dyDescent="0.25">
      <c r="A83" s="141">
        <v>81</v>
      </c>
      <c r="B83" s="142" t="s">
        <v>305</v>
      </c>
      <c r="C83" s="143" t="s">
        <v>306</v>
      </c>
      <c r="D83" s="144" t="s">
        <v>68</v>
      </c>
      <c r="E83" s="170">
        <v>0</v>
      </c>
      <c r="F83" s="181"/>
      <c r="G83" s="173">
        <f t="shared" si="2"/>
        <v>0</v>
      </c>
    </row>
    <row r="84" spans="1:7" s="25" customFormat="1" ht="25.5" x14ac:dyDescent="0.25">
      <c r="A84" s="141">
        <v>82</v>
      </c>
      <c r="B84" s="142" t="s">
        <v>104</v>
      </c>
      <c r="C84" s="143" t="s">
        <v>204</v>
      </c>
      <c r="D84" s="144" t="s">
        <v>68</v>
      </c>
      <c r="E84" s="170">
        <v>2</v>
      </c>
      <c r="F84" s="181"/>
      <c r="G84" s="173">
        <f t="shared" si="2"/>
        <v>0</v>
      </c>
    </row>
    <row r="85" spans="1:7" s="25" customFormat="1" ht="25.5" x14ac:dyDescent="0.25">
      <c r="A85" s="141">
        <v>83</v>
      </c>
      <c r="B85" s="142" t="s">
        <v>307</v>
      </c>
      <c r="C85" s="143" t="s">
        <v>308</v>
      </c>
      <c r="D85" s="144" t="s">
        <v>68</v>
      </c>
      <c r="E85" s="170">
        <v>0</v>
      </c>
      <c r="F85" s="181"/>
      <c r="G85" s="173">
        <f t="shared" si="2"/>
        <v>0</v>
      </c>
    </row>
    <row r="86" spans="1:7" s="25" customFormat="1" ht="25.5" x14ac:dyDescent="0.25">
      <c r="A86" s="141">
        <v>84</v>
      </c>
      <c r="B86" s="142" t="s">
        <v>309</v>
      </c>
      <c r="C86" s="143" t="s">
        <v>310</v>
      </c>
      <c r="D86" s="144" t="s">
        <v>68</v>
      </c>
      <c r="E86" s="170">
        <v>0</v>
      </c>
      <c r="F86" s="181"/>
      <c r="G86" s="173">
        <f t="shared" si="2"/>
        <v>0</v>
      </c>
    </row>
    <row r="87" spans="1:7" s="25" customFormat="1" ht="25.5" x14ac:dyDescent="0.25">
      <c r="A87" s="141">
        <v>85</v>
      </c>
      <c r="B87" s="142" t="s">
        <v>311</v>
      </c>
      <c r="C87" s="143" t="s">
        <v>193</v>
      </c>
      <c r="D87" s="144" t="s">
        <v>68</v>
      </c>
      <c r="E87" s="170">
        <v>0</v>
      </c>
      <c r="F87" s="181"/>
      <c r="G87" s="173">
        <f t="shared" si="2"/>
        <v>0</v>
      </c>
    </row>
    <row r="88" spans="1:7" s="25" customFormat="1" x14ac:dyDescent="0.25">
      <c r="A88" s="141">
        <v>86</v>
      </c>
      <c r="B88" s="142" t="s">
        <v>209</v>
      </c>
      <c r="C88" s="143" t="s">
        <v>210</v>
      </c>
      <c r="D88" s="144" t="s">
        <v>68</v>
      </c>
      <c r="E88" s="170">
        <v>1</v>
      </c>
      <c r="F88" s="181"/>
      <c r="G88" s="173">
        <f t="shared" si="2"/>
        <v>0</v>
      </c>
    </row>
    <row r="89" spans="1:7" s="25" customFormat="1" x14ac:dyDescent="0.25">
      <c r="A89" s="141">
        <v>87</v>
      </c>
      <c r="B89" s="142" t="s">
        <v>312</v>
      </c>
      <c r="C89" s="143" t="s">
        <v>313</v>
      </c>
      <c r="D89" s="144" t="s">
        <v>68</v>
      </c>
      <c r="E89" s="170">
        <v>0</v>
      </c>
      <c r="F89" s="181"/>
      <c r="G89" s="173">
        <f t="shared" si="2"/>
        <v>0</v>
      </c>
    </row>
    <row r="90" spans="1:7" s="25" customFormat="1" ht="25.5" x14ac:dyDescent="0.25">
      <c r="A90" s="141">
        <v>88</v>
      </c>
      <c r="B90" s="142" t="s">
        <v>211</v>
      </c>
      <c r="C90" s="143" t="s">
        <v>212</v>
      </c>
      <c r="D90" s="144" t="s">
        <v>68</v>
      </c>
      <c r="E90" s="170">
        <v>8</v>
      </c>
      <c r="F90" s="181"/>
      <c r="G90" s="173">
        <f t="shared" si="2"/>
        <v>0</v>
      </c>
    </row>
    <row r="91" spans="1:7" s="25" customFormat="1" ht="25.5" x14ac:dyDescent="0.25">
      <c r="A91" s="141">
        <v>89</v>
      </c>
      <c r="B91" s="142" t="s">
        <v>314</v>
      </c>
      <c r="C91" s="143" t="s">
        <v>203</v>
      </c>
      <c r="D91" s="144" t="s">
        <v>68</v>
      </c>
      <c r="E91" s="170">
        <v>2</v>
      </c>
      <c r="F91" s="181"/>
      <c r="G91" s="173">
        <f t="shared" si="2"/>
        <v>0</v>
      </c>
    </row>
    <row r="92" spans="1:7" s="25" customFormat="1" ht="25.5" x14ac:dyDescent="0.25">
      <c r="A92" s="141">
        <v>90</v>
      </c>
      <c r="B92" s="142" t="s">
        <v>205</v>
      </c>
      <c r="C92" s="143" t="s">
        <v>206</v>
      </c>
      <c r="D92" s="144" t="s">
        <v>68</v>
      </c>
      <c r="E92" s="170">
        <v>1</v>
      </c>
      <c r="F92" s="181"/>
      <c r="G92" s="173">
        <f t="shared" si="2"/>
        <v>0</v>
      </c>
    </row>
    <row r="93" spans="1:7" s="25" customFormat="1" ht="25.5" x14ac:dyDescent="0.25">
      <c r="A93" s="141">
        <v>91</v>
      </c>
      <c r="B93" s="142" t="s">
        <v>105</v>
      </c>
      <c r="C93" s="143" t="s">
        <v>106</v>
      </c>
      <c r="D93" s="144" t="s">
        <v>68</v>
      </c>
      <c r="E93" s="170">
        <v>1</v>
      </c>
      <c r="F93" s="181"/>
      <c r="G93" s="173">
        <f t="shared" si="2"/>
        <v>0</v>
      </c>
    </row>
    <row r="94" spans="1:7" s="25" customFormat="1" ht="25.5" x14ac:dyDescent="0.25">
      <c r="A94" s="141">
        <v>92</v>
      </c>
      <c r="B94" s="142" t="s">
        <v>315</v>
      </c>
      <c r="C94" s="143" t="s">
        <v>316</v>
      </c>
      <c r="D94" s="144" t="s">
        <v>68</v>
      </c>
      <c r="E94" s="170">
        <v>0</v>
      </c>
      <c r="F94" s="181"/>
      <c r="G94" s="173">
        <f t="shared" si="2"/>
        <v>0</v>
      </c>
    </row>
    <row r="95" spans="1:7" s="25" customFormat="1" ht="25.5" x14ac:dyDescent="0.25">
      <c r="A95" s="141">
        <v>93</v>
      </c>
      <c r="B95" s="142" t="s">
        <v>207</v>
      </c>
      <c r="C95" s="143" t="s">
        <v>317</v>
      </c>
      <c r="D95" s="144" t="s">
        <v>68</v>
      </c>
      <c r="E95" s="170">
        <v>0</v>
      </c>
      <c r="F95" s="181"/>
      <c r="G95" s="173">
        <f t="shared" si="2"/>
        <v>0</v>
      </c>
    </row>
    <row r="96" spans="1:7" s="25" customFormat="1" ht="25.5" x14ac:dyDescent="0.25">
      <c r="A96" s="141">
        <v>94</v>
      </c>
      <c r="B96" s="142" t="s">
        <v>318</v>
      </c>
      <c r="C96" s="143" t="s">
        <v>319</v>
      </c>
      <c r="D96" s="144" t="s">
        <v>68</v>
      </c>
      <c r="E96" s="170">
        <v>1</v>
      </c>
      <c r="F96" s="181"/>
      <c r="G96" s="173">
        <f t="shared" si="2"/>
        <v>0</v>
      </c>
    </row>
    <row r="97" spans="1:7" s="25" customFormat="1" ht="25.5" x14ac:dyDescent="0.25">
      <c r="A97" s="141">
        <v>95</v>
      </c>
      <c r="B97" s="142" t="s">
        <v>320</v>
      </c>
      <c r="C97" s="143" t="s">
        <v>321</v>
      </c>
      <c r="D97" s="144" t="s">
        <v>68</v>
      </c>
      <c r="E97" s="170">
        <v>0</v>
      </c>
      <c r="F97" s="181"/>
      <c r="G97" s="173">
        <f t="shared" si="2"/>
        <v>0</v>
      </c>
    </row>
    <row r="98" spans="1:7" s="25" customFormat="1" x14ac:dyDescent="0.25">
      <c r="A98" s="141">
        <v>96</v>
      </c>
      <c r="B98" s="142" t="s">
        <v>107</v>
      </c>
      <c r="C98" s="143" t="s">
        <v>208</v>
      </c>
      <c r="D98" s="144" t="s">
        <v>70</v>
      </c>
      <c r="E98" s="170">
        <v>2</v>
      </c>
      <c r="F98" s="181"/>
      <c r="G98" s="173">
        <f t="shared" si="2"/>
        <v>0</v>
      </c>
    </row>
    <row r="99" spans="1:7" s="25" customFormat="1" x14ac:dyDescent="0.25">
      <c r="A99" s="141">
        <v>97</v>
      </c>
      <c r="B99" s="142" t="s">
        <v>322</v>
      </c>
      <c r="C99" s="143" t="s">
        <v>323</v>
      </c>
      <c r="D99" s="144" t="s">
        <v>68</v>
      </c>
      <c r="E99" s="170">
        <v>0</v>
      </c>
      <c r="F99" s="181"/>
      <c r="G99" s="173">
        <f t="shared" ref="G99:G130" si="3">SUM(E99*F99)</f>
        <v>0</v>
      </c>
    </row>
    <row r="100" spans="1:7" s="25" customFormat="1" x14ac:dyDescent="0.25">
      <c r="A100" s="141">
        <v>98</v>
      </c>
      <c r="B100" s="142" t="s">
        <v>213</v>
      </c>
      <c r="C100" s="143" t="s">
        <v>214</v>
      </c>
      <c r="D100" s="144" t="s">
        <v>68</v>
      </c>
      <c r="E100" s="170">
        <v>1</v>
      </c>
      <c r="F100" s="181"/>
      <c r="G100" s="173">
        <f t="shared" si="3"/>
        <v>0</v>
      </c>
    </row>
    <row r="101" spans="1:7" s="25" customFormat="1" x14ac:dyDescent="0.25">
      <c r="A101" s="141">
        <v>99</v>
      </c>
      <c r="B101" s="142" t="s">
        <v>215</v>
      </c>
      <c r="C101" s="143" t="s">
        <v>216</v>
      </c>
      <c r="D101" s="144" t="s">
        <v>68</v>
      </c>
      <c r="E101" s="170">
        <v>1</v>
      </c>
      <c r="F101" s="181"/>
      <c r="G101" s="173">
        <f t="shared" si="3"/>
        <v>0</v>
      </c>
    </row>
    <row r="102" spans="1:7" s="25" customFormat="1" x14ac:dyDescent="0.25">
      <c r="A102" s="141">
        <v>100</v>
      </c>
      <c r="B102" s="142" t="s">
        <v>324</v>
      </c>
      <c r="C102" s="143" t="s">
        <v>158</v>
      </c>
      <c r="D102" s="144" t="s">
        <v>68</v>
      </c>
      <c r="E102" s="170">
        <v>0</v>
      </c>
      <c r="F102" s="181"/>
      <c r="G102" s="173">
        <f t="shared" si="3"/>
        <v>0</v>
      </c>
    </row>
    <row r="103" spans="1:7" s="25" customFormat="1" x14ac:dyDescent="0.25">
      <c r="A103" s="141">
        <v>101</v>
      </c>
      <c r="B103" s="142" t="s">
        <v>108</v>
      </c>
      <c r="C103" s="143" t="s">
        <v>109</v>
      </c>
      <c r="D103" s="144" t="s">
        <v>68</v>
      </c>
      <c r="E103" s="170">
        <v>2</v>
      </c>
      <c r="F103" s="181"/>
      <c r="G103" s="173">
        <f t="shared" si="3"/>
        <v>0</v>
      </c>
    </row>
    <row r="104" spans="1:7" s="25" customFormat="1" x14ac:dyDescent="0.25">
      <c r="A104" s="141">
        <v>102</v>
      </c>
      <c r="B104" s="142" t="s">
        <v>325</v>
      </c>
      <c r="C104" s="143" t="s">
        <v>110</v>
      </c>
      <c r="D104" s="144" t="s">
        <v>68</v>
      </c>
      <c r="E104" s="170">
        <v>0</v>
      </c>
      <c r="F104" s="181"/>
      <c r="G104" s="173">
        <f t="shared" si="3"/>
        <v>0</v>
      </c>
    </row>
    <row r="105" spans="1:7" s="25" customFormat="1" x14ac:dyDescent="0.25">
      <c r="A105" s="141">
        <v>103</v>
      </c>
      <c r="B105" s="142">
        <v>60600605</v>
      </c>
      <c r="C105" s="143" t="s">
        <v>112</v>
      </c>
      <c r="D105" s="144" t="s">
        <v>70</v>
      </c>
      <c r="E105" s="170">
        <v>0</v>
      </c>
      <c r="F105" s="181"/>
      <c r="G105" s="173">
        <f t="shared" si="3"/>
        <v>0</v>
      </c>
    </row>
    <row r="106" spans="1:7" s="25" customFormat="1" x14ac:dyDescent="0.25">
      <c r="A106" s="141">
        <v>104</v>
      </c>
      <c r="B106" s="142" t="s">
        <v>111</v>
      </c>
      <c r="C106" s="143" t="s">
        <v>218</v>
      </c>
      <c r="D106" s="144" t="s">
        <v>70</v>
      </c>
      <c r="E106" s="170">
        <v>1775</v>
      </c>
      <c r="F106" s="181"/>
      <c r="G106" s="173">
        <f t="shared" si="3"/>
        <v>0</v>
      </c>
    </row>
    <row r="107" spans="1:7" s="25" customFormat="1" x14ac:dyDescent="0.25">
      <c r="A107" s="141">
        <v>105</v>
      </c>
      <c r="B107" s="142" t="s">
        <v>166</v>
      </c>
      <c r="C107" s="143" t="s">
        <v>219</v>
      </c>
      <c r="D107" s="144" t="s">
        <v>68</v>
      </c>
      <c r="E107" s="170">
        <v>2</v>
      </c>
      <c r="F107" s="181"/>
      <c r="G107" s="173">
        <f t="shared" si="3"/>
        <v>0</v>
      </c>
    </row>
    <row r="108" spans="1:7" s="25" customFormat="1" x14ac:dyDescent="0.25">
      <c r="A108" s="141">
        <v>106</v>
      </c>
      <c r="B108" s="142">
        <v>66400305</v>
      </c>
      <c r="C108" s="143" t="s">
        <v>326</v>
      </c>
      <c r="D108" s="144" t="s">
        <v>70</v>
      </c>
      <c r="E108" s="170">
        <v>0</v>
      </c>
      <c r="F108" s="181"/>
      <c r="G108" s="173">
        <f t="shared" si="3"/>
        <v>0</v>
      </c>
    </row>
    <row r="109" spans="1:7" s="25" customFormat="1" x14ac:dyDescent="0.25">
      <c r="A109" s="141">
        <v>107</v>
      </c>
      <c r="B109" s="142" t="s">
        <v>327</v>
      </c>
      <c r="C109" s="143" t="s">
        <v>328</v>
      </c>
      <c r="D109" s="144" t="s">
        <v>70</v>
      </c>
      <c r="E109" s="170">
        <v>0</v>
      </c>
      <c r="F109" s="181"/>
      <c r="G109" s="173">
        <f t="shared" si="3"/>
        <v>0</v>
      </c>
    </row>
    <row r="110" spans="1:7" s="25" customFormat="1" x14ac:dyDescent="0.25">
      <c r="A110" s="141">
        <v>108</v>
      </c>
      <c r="B110" s="142" t="s">
        <v>113</v>
      </c>
      <c r="C110" s="143" t="s">
        <v>114</v>
      </c>
      <c r="D110" s="144" t="s">
        <v>83</v>
      </c>
      <c r="E110" s="170">
        <v>0</v>
      </c>
      <c r="F110" s="181"/>
      <c r="G110" s="173">
        <f t="shared" si="3"/>
        <v>0</v>
      </c>
    </row>
    <row r="111" spans="1:7" s="25" customFormat="1" x14ac:dyDescent="0.25">
      <c r="A111" s="141">
        <v>109</v>
      </c>
      <c r="B111" s="142">
        <v>66900200</v>
      </c>
      <c r="C111" s="143" t="s">
        <v>155</v>
      </c>
      <c r="D111" s="144" t="s">
        <v>65</v>
      </c>
      <c r="E111" s="170">
        <v>1541</v>
      </c>
      <c r="F111" s="181"/>
      <c r="G111" s="173">
        <f t="shared" si="3"/>
        <v>0</v>
      </c>
    </row>
    <row r="112" spans="1:7" s="25" customFormat="1" x14ac:dyDescent="0.25">
      <c r="A112" s="141">
        <v>110</v>
      </c>
      <c r="B112" s="142">
        <v>66900530</v>
      </c>
      <c r="C112" s="143" t="s">
        <v>152</v>
      </c>
      <c r="D112" s="144" t="s">
        <v>68</v>
      </c>
      <c r="E112" s="170">
        <v>1</v>
      </c>
      <c r="F112" s="181"/>
      <c r="G112" s="173">
        <f t="shared" si="3"/>
        <v>0</v>
      </c>
    </row>
    <row r="113" spans="1:7" s="25" customFormat="1" x14ac:dyDescent="0.25">
      <c r="A113" s="141">
        <v>111</v>
      </c>
      <c r="B113" s="142">
        <v>66901001</v>
      </c>
      <c r="C113" s="143" t="s">
        <v>153</v>
      </c>
      <c r="D113" s="144" t="s">
        <v>117</v>
      </c>
      <c r="E113" s="170">
        <v>1</v>
      </c>
      <c r="F113" s="181"/>
      <c r="G113" s="173">
        <f t="shared" si="3"/>
        <v>0</v>
      </c>
    </row>
    <row r="114" spans="1:7" s="25" customFormat="1" x14ac:dyDescent="0.25">
      <c r="A114" s="141">
        <v>112</v>
      </c>
      <c r="B114" s="142">
        <v>66901003</v>
      </c>
      <c r="C114" s="143" t="s">
        <v>154</v>
      </c>
      <c r="D114" s="144" t="s">
        <v>117</v>
      </c>
      <c r="E114" s="170">
        <v>1</v>
      </c>
      <c r="F114" s="181"/>
      <c r="G114" s="173">
        <f t="shared" si="3"/>
        <v>0</v>
      </c>
    </row>
    <row r="115" spans="1:7" s="25" customFormat="1" x14ac:dyDescent="0.25">
      <c r="A115" s="141">
        <v>113</v>
      </c>
      <c r="B115" s="142">
        <v>66901006</v>
      </c>
      <c r="C115" s="143" t="s">
        <v>220</v>
      </c>
      <c r="D115" s="144" t="s">
        <v>221</v>
      </c>
      <c r="E115" s="170">
        <v>20</v>
      </c>
      <c r="F115" s="181"/>
      <c r="G115" s="173">
        <f t="shared" si="3"/>
        <v>0</v>
      </c>
    </row>
    <row r="116" spans="1:7" s="25" customFormat="1" x14ac:dyDescent="0.25">
      <c r="A116" s="141">
        <v>114</v>
      </c>
      <c r="B116" s="142" t="s">
        <v>115</v>
      </c>
      <c r="C116" s="143" t="s">
        <v>116</v>
      </c>
      <c r="D116" s="144" t="s">
        <v>117</v>
      </c>
      <c r="E116" s="170">
        <v>1</v>
      </c>
      <c r="F116" s="181"/>
      <c r="G116" s="173">
        <f t="shared" si="3"/>
        <v>0</v>
      </c>
    </row>
    <row r="117" spans="1:7" s="25" customFormat="1" x14ac:dyDescent="0.25">
      <c r="A117" s="141">
        <v>115</v>
      </c>
      <c r="B117" s="142" t="s">
        <v>125</v>
      </c>
      <c r="C117" s="143" t="s">
        <v>126</v>
      </c>
      <c r="D117" s="144" t="s">
        <v>81</v>
      </c>
      <c r="E117" s="170">
        <v>160</v>
      </c>
      <c r="F117" s="181"/>
      <c r="G117" s="173">
        <f t="shared" si="3"/>
        <v>0</v>
      </c>
    </row>
    <row r="118" spans="1:7" s="25" customFormat="1" x14ac:dyDescent="0.25">
      <c r="A118" s="141">
        <v>116</v>
      </c>
      <c r="B118" s="142" t="s">
        <v>222</v>
      </c>
      <c r="C118" s="143" t="s">
        <v>223</v>
      </c>
      <c r="D118" s="144" t="s">
        <v>85</v>
      </c>
      <c r="E118" s="170">
        <v>47</v>
      </c>
      <c r="F118" s="181"/>
      <c r="G118" s="173">
        <f t="shared" si="3"/>
        <v>0</v>
      </c>
    </row>
    <row r="119" spans="1:7" s="25" customFormat="1" x14ac:dyDescent="0.25">
      <c r="A119" s="141">
        <v>117</v>
      </c>
      <c r="B119" s="142" t="s">
        <v>118</v>
      </c>
      <c r="C119" s="143" t="s">
        <v>119</v>
      </c>
      <c r="D119" s="144" t="s">
        <v>68</v>
      </c>
      <c r="E119" s="170">
        <v>4</v>
      </c>
      <c r="F119" s="181"/>
      <c r="G119" s="173">
        <f t="shared" si="3"/>
        <v>0</v>
      </c>
    </row>
    <row r="120" spans="1:7" s="25" customFormat="1" x14ac:dyDescent="0.25">
      <c r="A120" s="141">
        <v>118</v>
      </c>
      <c r="B120" s="142" t="s">
        <v>120</v>
      </c>
      <c r="C120" s="143" t="s">
        <v>224</v>
      </c>
      <c r="D120" s="144" t="s">
        <v>68</v>
      </c>
      <c r="E120" s="170">
        <v>3</v>
      </c>
      <c r="F120" s="181"/>
      <c r="G120" s="173">
        <f t="shared" si="3"/>
        <v>0</v>
      </c>
    </row>
    <row r="121" spans="1:7" s="25" customFormat="1" x14ac:dyDescent="0.25">
      <c r="A121" s="141">
        <v>119</v>
      </c>
      <c r="B121" s="142" t="s">
        <v>121</v>
      </c>
      <c r="C121" s="143" t="s">
        <v>122</v>
      </c>
      <c r="D121" s="144" t="s">
        <v>68</v>
      </c>
      <c r="E121" s="170">
        <v>2</v>
      </c>
      <c r="F121" s="181"/>
      <c r="G121" s="173">
        <f t="shared" si="3"/>
        <v>0</v>
      </c>
    </row>
    <row r="122" spans="1:7" s="25" customFormat="1" x14ac:dyDescent="0.25">
      <c r="A122" s="141">
        <v>120</v>
      </c>
      <c r="B122" s="142" t="s">
        <v>329</v>
      </c>
      <c r="C122" s="143" t="s">
        <v>123</v>
      </c>
      <c r="D122" s="144" t="s">
        <v>68</v>
      </c>
      <c r="E122" s="170">
        <v>5</v>
      </c>
      <c r="F122" s="181"/>
      <c r="G122" s="173">
        <f t="shared" si="3"/>
        <v>0</v>
      </c>
    </row>
    <row r="123" spans="1:7" s="25" customFormat="1" x14ac:dyDescent="0.25">
      <c r="A123" s="141">
        <v>121</v>
      </c>
      <c r="B123" s="142">
        <v>78000400</v>
      </c>
      <c r="C123" s="143" t="s">
        <v>225</v>
      </c>
      <c r="D123" s="144" t="s">
        <v>70</v>
      </c>
      <c r="E123" s="170">
        <v>313</v>
      </c>
      <c r="F123" s="181"/>
      <c r="G123" s="173">
        <f t="shared" si="3"/>
        <v>0</v>
      </c>
    </row>
    <row r="124" spans="1:7" s="25" customFormat="1" x14ac:dyDescent="0.25">
      <c r="A124" s="141">
        <v>122</v>
      </c>
      <c r="B124" s="142" t="s">
        <v>330</v>
      </c>
      <c r="C124" s="143" t="s">
        <v>331</v>
      </c>
      <c r="D124" s="144" t="s">
        <v>332</v>
      </c>
      <c r="E124" s="170">
        <v>0</v>
      </c>
      <c r="F124" s="181"/>
      <c r="G124" s="173">
        <f t="shared" si="3"/>
        <v>0</v>
      </c>
    </row>
    <row r="125" spans="1:7" s="25" customFormat="1" x14ac:dyDescent="0.25">
      <c r="A125" s="141">
        <v>123</v>
      </c>
      <c r="B125" s="142">
        <v>78000650</v>
      </c>
      <c r="C125" s="143" t="s">
        <v>226</v>
      </c>
      <c r="D125" s="144" t="s">
        <v>70</v>
      </c>
      <c r="E125" s="170">
        <v>258</v>
      </c>
      <c r="F125" s="181"/>
      <c r="G125" s="173">
        <f t="shared" si="3"/>
        <v>0</v>
      </c>
    </row>
    <row r="126" spans="1:7" s="25" customFormat="1" x14ac:dyDescent="0.25">
      <c r="A126" s="141">
        <v>124</v>
      </c>
      <c r="B126" s="142" t="s">
        <v>333</v>
      </c>
      <c r="C126" s="143" t="s">
        <v>334</v>
      </c>
      <c r="D126" s="144" t="s">
        <v>335</v>
      </c>
      <c r="E126" s="170">
        <v>0</v>
      </c>
      <c r="F126" s="181"/>
      <c r="G126" s="173">
        <f t="shared" si="3"/>
        <v>0</v>
      </c>
    </row>
    <row r="127" spans="1:7" s="25" customFormat="1" x14ac:dyDescent="0.25">
      <c r="A127" s="141">
        <v>125</v>
      </c>
      <c r="B127" s="142" t="s">
        <v>128</v>
      </c>
      <c r="C127" s="143" t="s">
        <v>129</v>
      </c>
      <c r="D127" s="144" t="s">
        <v>70</v>
      </c>
      <c r="E127" s="170">
        <v>0</v>
      </c>
      <c r="F127" s="181"/>
      <c r="G127" s="173">
        <f t="shared" si="3"/>
        <v>0</v>
      </c>
    </row>
    <row r="128" spans="1:7" s="25" customFormat="1" x14ac:dyDescent="0.25">
      <c r="A128" s="141">
        <v>126</v>
      </c>
      <c r="B128" s="157" t="s">
        <v>336</v>
      </c>
      <c r="C128" s="177" t="s">
        <v>337</v>
      </c>
      <c r="D128" s="172" t="s">
        <v>70</v>
      </c>
      <c r="E128" s="170">
        <v>0</v>
      </c>
      <c r="F128" s="181"/>
      <c r="G128" s="173">
        <f t="shared" si="3"/>
        <v>0</v>
      </c>
    </row>
    <row r="129" spans="1:7" s="25" customFormat="1" ht="30" x14ac:dyDescent="0.25">
      <c r="A129" s="141">
        <v>127</v>
      </c>
      <c r="B129" s="157" t="s">
        <v>130</v>
      </c>
      <c r="C129" s="177" t="s">
        <v>131</v>
      </c>
      <c r="D129" s="172" t="s">
        <v>70</v>
      </c>
      <c r="E129" s="170">
        <v>343</v>
      </c>
      <c r="F129" s="181"/>
      <c r="G129" s="173">
        <f t="shared" si="3"/>
        <v>0</v>
      </c>
    </row>
    <row r="130" spans="1:7" s="25" customFormat="1" ht="30" x14ac:dyDescent="0.25">
      <c r="A130" s="141">
        <v>128</v>
      </c>
      <c r="B130" s="157" t="s">
        <v>132</v>
      </c>
      <c r="C130" s="177" t="s">
        <v>133</v>
      </c>
      <c r="D130" s="172" t="s">
        <v>70</v>
      </c>
      <c r="E130" s="170">
        <v>493</v>
      </c>
      <c r="F130" s="181"/>
      <c r="G130" s="173">
        <f t="shared" si="3"/>
        <v>0</v>
      </c>
    </row>
    <row r="131" spans="1:7" s="25" customFormat="1" x14ac:dyDescent="0.25">
      <c r="A131" s="141">
        <v>129</v>
      </c>
      <c r="B131" s="157" t="s">
        <v>338</v>
      </c>
      <c r="C131" s="177" t="s">
        <v>339</v>
      </c>
      <c r="D131" s="172" t="s">
        <v>70</v>
      </c>
      <c r="E131" s="168">
        <v>0</v>
      </c>
      <c r="F131" s="181"/>
      <c r="G131" s="173">
        <f t="shared" ref="G131:G153" si="4">SUM(E131*F131)</f>
        <v>0</v>
      </c>
    </row>
    <row r="132" spans="1:7" s="25" customFormat="1" x14ac:dyDescent="0.25">
      <c r="A132" s="141">
        <v>130</v>
      </c>
      <c r="B132" s="157" t="s">
        <v>340</v>
      </c>
      <c r="C132" s="177" t="s">
        <v>341</v>
      </c>
      <c r="D132" s="172" t="s">
        <v>68</v>
      </c>
      <c r="E132" s="170">
        <v>0</v>
      </c>
      <c r="F132" s="181"/>
      <c r="G132" s="173">
        <f t="shared" si="4"/>
        <v>0</v>
      </c>
    </row>
    <row r="133" spans="1:7" x14ac:dyDescent="0.25">
      <c r="A133" s="141">
        <v>131</v>
      </c>
      <c r="B133" s="157" t="s">
        <v>134</v>
      </c>
      <c r="C133" s="177" t="s">
        <v>135</v>
      </c>
      <c r="D133" s="172" t="s">
        <v>68</v>
      </c>
      <c r="E133" s="170">
        <v>0</v>
      </c>
      <c r="F133" s="181"/>
      <c r="G133" s="173">
        <f t="shared" si="4"/>
        <v>0</v>
      </c>
    </row>
    <row r="134" spans="1:7" x14ac:dyDescent="0.25">
      <c r="A134" s="141">
        <v>132</v>
      </c>
      <c r="B134" s="157" t="s">
        <v>342</v>
      </c>
      <c r="C134" s="177" t="s">
        <v>343</v>
      </c>
      <c r="D134" s="172" t="s">
        <v>68</v>
      </c>
      <c r="E134" s="170">
        <v>0</v>
      </c>
      <c r="F134" s="181"/>
      <c r="G134" s="173">
        <f t="shared" si="4"/>
        <v>0</v>
      </c>
    </row>
    <row r="135" spans="1:7" x14ac:dyDescent="0.25">
      <c r="A135" s="141">
        <v>133</v>
      </c>
      <c r="B135" s="157" t="s">
        <v>344</v>
      </c>
      <c r="C135" s="177" t="s">
        <v>345</v>
      </c>
      <c r="D135" s="172" t="s">
        <v>68</v>
      </c>
      <c r="E135" s="170">
        <v>0</v>
      </c>
      <c r="F135" s="181"/>
      <c r="G135" s="173">
        <f t="shared" si="4"/>
        <v>0</v>
      </c>
    </row>
    <row r="136" spans="1:7" ht="30" x14ac:dyDescent="0.25">
      <c r="A136" s="141">
        <v>134</v>
      </c>
      <c r="B136" s="157" t="s">
        <v>136</v>
      </c>
      <c r="C136" s="177" t="s">
        <v>137</v>
      </c>
      <c r="D136" s="172" t="s">
        <v>70</v>
      </c>
      <c r="E136" s="170">
        <v>878</v>
      </c>
      <c r="F136" s="181"/>
      <c r="G136" s="173">
        <f t="shared" si="4"/>
        <v>0</v>
      </c>
    </row>
    <row r="137" spans="1:7" x14ac:dyDescent="0.25">
      <c r="A137" s="141">
        <v>135</v>
      </c>
      <c r="B137" s="157" t="s">
        <v>138</v>
      </c>
      <c r="C137" s="177" t="s">
        <v>139</v>
      </c>
      <c r="D137" s="172" t="s">
        <v>68</v>
      </c>
      <c r="E137" s="170">
        <v>8</v>
      </c>
      <c r="F137" s="181"/>
      <c r="G137" s="173">
        <f t="shared" si="4"/>
        <v>0</v>
      </c>
    </row>
    <row r="138" spans="1:7" x14ac:dyDescent="0.25">
      <c r="A138" s="141">
        <v>136</v>
      </c>
      <c r="B138" s="157" t="s">
        <v>140</v>
      </c>
      <c r="C138" s="177" t="s">
        <v>141</v>
      </c>
      <c r="D138" s="172" t="s">
        <v>68</v>
      </c>
      <c r="E138" s="170">
        <v>8</v>
      </c>
      <c r="F138" s="181"/>
      <c r="G138" s="173">
        <f t="shared" si="4"/>
        <v>0</v>
      </c>
    </row>
    <row r="139" spans="1:7" ht="30" x14ac:dyDescent="0.25">
      <c r="A139" s="141">
        <v>137</v>
      </c>
      <c r="B139" s="157" t="s">
        <v>142</v>
      </c>
      <c r="C139" s="177" t="s">
        <v>143</v>
      </c>
      <c r="D139" s="172" t="s">
        <v>68</v>
      </c>
      <c r="E139" s="170">
        <v>0</v>
      </c>
      <c r="F139" s="181"/>
      <c r="G139" s="173">
        <f t="shared" si="4"/>
        <v>0</v>
      </c>
    </row>
    <row r="140" spans="1:7" x14ac:dyDescent="0.25">
      <c r="A140" s="141">
        <v>138</v>
      </c>
      <c r="B140" s="157" t="s">
        <v>144</v>
      </c>
      <c r="C140" s="177" t="s">
        <v>145</v>
      </c>
      <c r="D140" s="172" t="s">
        <v>68</v>
      </c>
      <c r="E140" s="170">
        <v>8</v>
      </c>
      <c r="F140" s="181"/>
      <c r="G140" s="173">
        <f t="shared" si="4"/>
        <v>0</v>
      </c>
    </row>
    <row r="141" spans="1:7" x14ac:dyDescent="0.25">
      <c r="A141" s="141">
        <v>139</v>
      </c>
      <c r="B141" s="157" t="s">
        <v>346</v>
      </c>
      <c r="C141" s="177" t="s">
        <v>347</v>
      </c>
      <c r="D141" s="172" t="s">
        <v>68</v>
      </c>
      <c r="E141" s="170">
        <v>0</v>
      </c>
      <c r="F141" s="181"/>
      <c r="G141" s="173">
        <f t="shared" si="4"/>
        <v>0</v>
      </c>
    </row>
    <row r="142" spans="1:7" x14ac:dyDescent="0.25">
      <c r="A142" s="141">
        <v>140</v>
      </c>
      <c r="B142" s="157" t="s">
        <v>146</v>
      </c>
      <c r="C142" s="177" t="s">
        <v>147</v>
      </c>
      <c r="D142" s="172" t="s">
        <v>68</v>
      </c>
      <c r="E142" s="170">
        <v>8</v>
      </c>
      <c r="F142" s="181"/>
      <c r="G142" s="173">
        <f t="shared" si="4"/>
        <v>0</v>
      </c>
    </row>
    <row r="143" spans="1:7" x14ac:dyDescent="0.25">
      <c r="A143" s="141">
        <v>141</v>
      </c>
      <c r="B143" s="157" t="s">
        <v>148</v>
      </c>
      <c r="C143" s="177" t="s">
        <v>149</v>
      </c>
      <c r="D143" s="172" t="s">
        <v>117</v>
      </c>
      <c r="E143" s="170">
        <v>1</v>
      </c>
      <c r="F143" s="181"/>
      <c r="G143" s="173">
        <f t="shared" si="4"/>
        <v>0</v>
      </c>
    </row>
    <row r="144" spans="1:7" x14ac:dyDescent="0.25">
      <c r="A144" s="141">
        <v>142</v>
      </c>
      <c r="B144" s="157" t="s">
        <v>150</v>
      </c>
      <c r="C144" s="177" t="s">
        <v>151</v>
      </c>
      <c r="D144" s="172" t="s">
        <v>68</v>
      </c>
      <c r="E144" s="170">
        <v>4</v>
      </c>
      <c r="F144" s="181"/>
      <c r="G144" s="173">
        <f t="shared" si="4"/>
        <v>0</v>
      </c>
    </row>
    <row r="145" spans="1:7" x14ac:dyDescent="0.25">
      <c r="A145" s="141">
        <v>143</v>
      </c>
      <c r="B145" s="157" t="s">
        <v>227</v>
      </c>
      <c r="C145" s="177" t="s">
        <v>348</v>
      </c>
      <c r="D145" s="172" t="s">
        <v>70</v>
      </c>
      <c r="E145" s="170">
        <v>0</v>
      </c>
      <c r="F145" s="181"/>
      <c r="G145" s="173">
        <f t="shared" si="4"/>
        <v>0</v>
      </c>
    </row>
    <row r="146" spans="1:7" x14ac:dyDescent="0.25">
      <c r="A146" s="141">
        <v>144</v>
      </c>
      <c r="B146" s="157" t="s">
        <v>127</v>
      </c>
      <c r="C146" s="177" t="s">
        <v>176</v>
      </c>
      <c r="D146" s="172" t="s">
        <v>68</v>
      </c>
      <c r="E146" s="168">
        <v>77.599999999999994</v>
      </c>
      <c r="F146" s="181"/>
      <c r="G146" s="173">
        <f t="shared" si="4"/>
        <v>0</v>
      </c>
    </row>
    <row r="147" spans="1:7" x14ac:dyDescent="0.25">
      <c r="A147" s="141">
        <v>145</v>
      </c>
      <c r="B147" s="157" t="s">
        <v>349</v>
      </c>
      <c r="C147" s="177" t="s">
        <v>124</v>
      </c>
      <c r="D147" s="172" t="s">
        <v>73</v>
      </c>
      <c r="E147" s="168">
        <v>92.888888888888886</v>
      </c>
      <c r="F147" s="181"/>
      <c r="G147" s="173">
        <f t="shared" si="4"/>
        <v>0</v>
      </c>
    </row>
    <row r="148" spans="1:7" x14ac:dyDescent="0.25">
      <c r="A148" s="141">
        <v>146</v>
      </c>
      <c r="B148" s="157" t="s">
        <v>227</v>
      </c>
      <c r="C148" s="177" t="s">
        <v>228</v>
      </c>
      <c r="D148" s="172" t="s">
        <v>68</v>
      </c>
      <c r="E148" s="170">
        <v>1</v>
      </c>
      <c r="F148" s="181"/>
      <c r="G148" s="173">
        <f t="shared" si="4"/>
        <v>0</v>
      </c>
    </row>
    <row r="149" spans="1:7" x14ac:dyDescent="0.25">
      <c r="A149" s="141">
        <v>147</v>
      </c>
      <c r="B149" s="157" t="s">
        <v>227</v>
      </c>
      <c r="C149" s="177" t="s">
        <v>229</v>
      </c>
      <c r="D149" s="172" t="s">
        <v>68</v>
      </c>
      <c r="E149" s="170">
        <v>4</v>
      </c>
      <c r="F149" s="181"/>
      <c r="G149" s="173">
        <f t="shared" si="4"/>
        <v>0</v>
      </c>
    </row>
    <row r="150" spans="1:7" x14ac:dyDescent="0.25">
      <c r="A150" s="141">
        <v>148</v>
      </c>
      <c r="B150" s="157" t="s">
        <v>227</v>
      </c>
      <c r="C150" s="177" t="s">
        <v>230</v>
      </c>
      <c r="D150" s="172" t="s">
        <v>68</v>
      </c>
      <c r="E150" s="170">
        <v>0</v>
      </c>
      <c r="F150" s="181"/>
      <c r="G150" s="173">
        <f t="shared" si="4"/>
        <v>0</v>
      </c>
    </row>
    <row r="151" spans="1:7" x14ac:dyDescent="0.25">
      <c r="A151" s="141">
        <v>149</v>
      </c>
      <c r="B151" s="157" t="s">
        <v>227</v>
      </c>
      <c r="C151" s="177" t="s">
        <v>231</v>
      </c>
      <c r="D151" s="172" t="s">
        <v>68</v>
      </c>
      <c r="E151" s="170">
        <v>0</v>
      </c>
      <c r="F151" s="181"/>
      <c r="G151" s="173">
        <f t="shared" si="4"/>
        <v>0</v>
      </c>
    </row>
    <row r="152" spans="1:7" x14ac:dyDescent="0.25">
      <c r="A152" s="141">
        <v>150</v>
      </c>
      <c r="B152" s="157" t="s">
        <v>227</v>
      </c>
      <c r="C152" s="177" t="s">
        <v>350</v>
      </c>
      <c r="D152" s="172" t="s">
        <v>68</v>
      </c>
      <c r="E152" s="170">
        <v>0</v>
      </c>
      <c r="F152" s="181"/>
      <c r="G152" s="173">
        <f t="shared" si="4"/>
        <v>0</v>
      </c>
    </row>
    <row r="153" spans="1:7" ht="15.75" thickBot="1" x14ac:dyDescent="0.3">
      <c r="A153" s="141">
        <v>151</v>
      </c>
      <c r="B153" s="157" t="s">
        <v>351</v>
      </c>
      <c r="C153" s="177" t="s">
        <v>352</v>
      </c>
      <c r="D153" s="172" t="s">
        <v>117</v>
      </c>
      <c r="E153" s="170">
        <v>0</v>
      </c>
      <c r="F153" s="181"/>
      <c r="G153" s="173">
        <f t="shared" si="4"/>
        <v>0</v>
      </c>
    </row>
    <row r="154" spans="1:7" ht="17.25" thickBot="1" x14ac:dyDescent="0.3">
      <c r="A154" s="137">
        <v>152</v>
      </c>
      <c r="B154" s="260" t="s">
        <v>253</v>
      </c>
      <c r="C154" s="260"/>
      <c r="D154" s="260"/>
      <c r="E154" s="260"/>
      <c r="F154" s="260"/>
      <c r="G154" s="47">
        <f>SUM(G3:G152)</f>
        <v>0</v>
      </c>
    </row>
    <row r="155" spans="1:7" ht="16.5" x14ac:dyDescent="0.25">
      <c r="A155" s="40"/>
      <c r="B155" s="40"/>
      <c r="C155" s="41"/>
      <c r="D155" s="40"/>
      <c r="E155" s="40"/>
      <c r="F155" s="40"/>
      <c r="G155" s="40"/>
    </row>
    <row r="156" spans="1:7" ht="16.5" x14ac:dyDescent="0.25">
      <c r="A156" s="40"/>
      <c r="B156" s="40"/>
      <c r="C156" s="41"/>
      <c r="D156" s="40"/>
      <c r="E156" s="40"/>
      <c r="F156" s="40"/>
      <c r="G156" s="40"/>
    </row>
  </sheetData>
  <sheetProtection algorithmName="SHA-512" hashValue="i6E8FSX//x/Q5anHohY+kIeXiCRCUvA8yKfHtU6wTniTL3VH4+vqz+MMPbedvMC2msGw+d6iItiv/nC4sGYE2A==" saltValue="1SM1ZPaRSTt7reHU506z2w==" spinCount="100000" sheet="1" objects="1" scenarios="1" selectLockedCells="1"/>
  <mergeCells count="2">
    <mergeCell ref="A1:G1"/>
    <mergeCell ref="B154:F154"/>
  </mergeCells>
  <pageMargins left="0.7" right="0.7" top="0.75" bottom="0.75" header="0.3" footer="0.3"/>
  <pageSetup paperSize="17" scale="58" fitToHeight="0" orientation="portrait" r:id="rId1"/>
  <rowBreaks count="2" manualBreakCount="2">
    <brk id="67" max="6" man="1"/>
    <brk id="1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Master Bid Tab</vt:lpstr>
      <vt:lpstr>Award Criteria Figure</vt:lpstr>
      <vt:lpstr>W. 58th St.</vt:lpstr>
      <vt:lpstr>S. Washtenaw Ave.</vt:lpstr>
      <vt:lpstr>W. 57th St.</vt:lpstr>
      <vt:lpstr>'Award Criteria Figure'!Print_Area</vt:lpstr>
      <vt:lpstr>'Master Bid Tab'!Print_Area</vt:lpstr>
      <vt:lpstr>'S. Washtenaw Ave.'!Print_Area</vt:lpstr>
      <vt:lpstr>'W. 57th St.'!Print_Area</vt:lpstr>
      <vt:lpstr>'W. 58th St.'!Print_Area</vt:lpstr>
      <vt:lpstr>'S. Washtenaw Ave.'!Print_Titles</vt:lpstr>
      <vt:lpstr>'W. 57th St.'!Print_Titles</vt:lpstr>
      <vt:lpstr>'W. 58th 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Montenegro, Patricia</dc:creator>
  <cp:keywords/>
  <dc:description/>
  <cp:lastModifiedBy>James Borkman</cp:lastModifiedBy>
  <cp:revision/>
  <cp:lastPrinted>2025-05-01T20:25:03Z</cp:lastPrinted>
  <dcterms:created xsi:type="dcterms:W3CDTF">2018-01-03T19:56:21Z</dcterms:created>
  <dcterms:modified xsi:type="dcterms:W3CDTF">2025-05-01T20:33:03Z</dcterms:modified>
  <cp:category/>
  <cp:contentStatus/>
</cp:coreProperties>
</file>